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790" activeTab="2"/>
  </bookViews>
  <sheets>
    <sheet name="Startna lista" sheetId="1" r:id="rId1"/>
    <sheet name="Prijave GTŠ" sheetId="2" r:id="rId2"/>
    <sheet name="Prijave 06.06.2007." sheetId="3" r:id="rId3"/>
  </sheets>
  <definedNames>
    <definedName name="_xlnm.Print_Area" localSheetId="0">'Startna lista'!$A$1:$G$53</definedName>
    <definedName name="_xlnm.Print_Titles" localSheetId="0">'Startna lista'!$1:$1</definedName>
  </definedNames>
  <calcPr fullCalcOnLoad="1"/>
</workbook>
</file>

<file path=xl/sharedStrings.xml><?xml version="1.0" encoding="utf-8"?>
<sst xmlns="http://schemas.openxmlformats.org/spreadsheetml/2006/main" count="1184" uniqueCount="297">
  <si>
    <t>Anja Babič</t>
  </si>
  <si>
    <t>Timi Čižek</t>
  </si>
  <si>
    <t>Krešo Keresteš</t>
  </si>
  <si>
    <t>Mateja Keresteš</t>
  </si>
  <si>
    <t>Jonas Trojer</t>
  </si>
  <si>
    <t>A</t>
  </si>
  <si>
    <t>Niko Čižek</t>
  </si>
  <si>
    <t>Fanika Trunkelj</t>
  </si>
  <si>
    <t>B</t>
  </si>
  <si>
    <t>Dejan Podlipnik</t>
  </si>
  <si>
    <t>OK Trzin</t>
  </si>
  <si>
    <t>Jasminka Cindrić Perković</t>
  </si>
  <si>
    <t>Dalibor Perković</t>
  </si>
  <si>
    <t>OK Vihor</t>
  </si>
  <si>
    <t>Damir Gobec</t>
  </si>
  <si>
    <t>Ivana Gobec</t>
  </si>
  <si>
    <t>SLO</t>
  </si>
  <si>
    <t>CRO</t>
  </si>
  <si>
    <t>Luka Mihaljević</t>
  </si>
  <si>
    <t>N</t>
  </si>
  <si>
    <t>START</t>
  </si>
  <si>
    <t>Mladen Brlek</t>
  </si>
  <si>
    <t>Davor Zobec</t>
  </si>
  <si>
    <t>X</t>
  </si>
  <si>
    <t>SD paraplegičara Zagreb</t>
  </si>
  <si>
    <t>NAME</t>
  </si>
  <si>
    <t>CLUB</t>
  </si>
  <si>
    <t>COUNTRY</t>
  </si>
  <si>
    <t>PAR</t>
  </si>
  <si>
    <t>CAT</t>
  </si>
  <si>
    <t>Teodora Kučinac</t>
  </si>
  <si>
    <t>Nino Stančić Vidrač</t>
  </si>
  <si>
    <t>Tomislav Varnica</t>
  </si>
  <si>
    <t>POK Torpedo</t>
  </si>
  <si>
    <t>M35</t>
  </si>
  <si>
    <t>Zoran Lazić</t>
  </si>
  <si>
    <t>Damir Jasprica</t>
  </si>
  <si>
    <t>Darko Stepan</t>
  </si>
  <si>
    <t>Marin Štefanac</t>
  </si>
  <si>
    <t>M21</t>
  </si>
  <si>
    <t>PRE-A</t>
  </si>
  <si>
    <t>Edi Grbac</t>
  </si>
  <si>
    <t>M20</t>
  </si>
  <si>
    <t>Matko Jasprica</t>
  </si>
  <si>
    <t>Filip Životić</t>
  </si>
  <si>
    <t>Nino Malešić</t>
  </si>
  <si>
    <t>Nikica Kunac</t>
  </si>
  <si>
    <t>M16</t>
  </si>
  <si>
    <t>Alen Vrdoljak</t>
  </si>
  <si>
    <t>Mirna Jasprica</t>
  </si>
  <si>
    <t>Ž21</t>
  </si>
  <si>
    <t>Valentina Stepan</t>
  </si>
  <si>
    <t>Nikolina Stepan</t>
  </si>
  <si>
    <t>Ž20</t>
  </si>
  <si>
    <t>SPRINT</t>
  </si>
  <si>
    <t>PRE</t>
  </si>
  <si>
    <t>Dean Pletikosa</t>
  </si>
  <si>
    <t>PRE-B</t>
  </si>
  <si>
    <t>Zvjezdana Pletikosa</t>
  </si>
  <si>
    <t>FEE</t>
  </si>
  <si>
    <t>DISCOUNT</t>
  </si>
  <si>
    <t>TOTAL</t>
  </si>
  <si>
    <t>Ivana Varga</t>
  </si>
  <si>
    <t>OK Međimurje</t>
  </si>
  <si>
    <t>Darko Duhović</t>
  </si>
  <si>
    <t>Vladimir Tkalec</t>
  </si>
  <si>
    <t>Ivana Kočila</t>
  </si>
  <si>
    <t>Mihaela Kočila</t>
  </si>
  <si>
    <t>Željko Košćak</t>
  </si>
  <si>
    <t>Predrag Markulinčić</t>
  </si>
  <si>
    <t>Ivica Jukić</t>
  </si>
  <si>
    <t>Josip Jagatić</t>
  </si>
  <si>
    <t>Manuela Tkalec</t>
  </si>
  <si>
    <t>Franjo Lenić</t>
  </si>
  <si>
    <t>Dejan Ciganović</t>
  </si>
  <si>
    <t>Ž16</t>
  </si>
  <si>
    <t>Marina Mihaljević</t>
  </si>
  <si>
    <t>Biserka Jakopčević</t>
  </si>
  <si>
    <t>Zvonko Grđan</t>
  </si>
  <si>
    <t>Želimir Gulan</t>
  </si>
  <si>
    <t>Barbara Horvat</t>
  </si>
  <si>
    <t>Ivica Radečić</t>
  </si>
  <si>
    <t>Davor Rajn</t>
  </si>
  <si>
    <t>Damir Miljković</t>
  </si>
  <si>
    <t>Luka  Mihaljević</t>
  </si>
  <si>
    <t>OPEN</t>
  </si>
  <si>
    <t>PRE-N</t>
  </si>
  <si>
    <t>Nikolina Viktorija Miković</t>
  </si>
  <si>
    <t>Ana Punjek</t>
  </si>
  <si>
    <t>Ivor Mikulčić</t>
  </si>
  <si>
    <t>Mario Peter Lengl</t>
  </si>
  <si>
    <t>Dragomila Lelas</t>
  </si>
  <si>
    <t>Andrija Tusić</t>
  </si>
  <si>
    <t>OK Lokve</t>
  </si>
  <si>
    <t>Andrea Tusić</t>
  </si>
  <si>
    <t>Anamaria Tusić</t>
  </si>
  <si>
    <t>Rozmari Tusić</t>
  </si>
  <si>
    <t>Ž35</t>
  </si>
  <si>
    <t>Ivor Majnarić</t>
  </si>
  <si>
    <t>Karlo Mihelčić</t>
  </si>
  <si>
    <t>Dominik Šafar</t>
  </si>
  <si>
    <t>Filip Vujanić</t>
  </si>
  <si>
    <t>Josip Vujanić</t>
  </si>
  <si>
    <t>Katarina Zlatunić</t>
  </si>
  <si>
    <t>Kristina Biber</t>
  </si>
  <si>
    <t>ŠDP Zagreb</t>
  </si>
  <si>
    <t>Patrik Malnar</t>
  </si>
  <si>
    <t>OK Ris</t>
  </si>
  <si>
    <t>Nikola Toni</t>
  </si>
  <si>
    <t>Robert Petranović</t>
  </si>
  <si>
    <t>Kristijan Kezele</t>
  </si>
  <si>
    <t>Andrej Šubat</t>
  </si>
  <si>
    <t>Matjaž Štanfel</t>
  </si>
  <si>
    <t>Goran Grbac</t>
  </si>
  <si>
    <t>Ivica Urbanc</t>
  </si>
  <si>
    <t>Tihomir Salopek</t>
  </si>
  <si>
    <t>Goran Tomac</t>
  </si>
  <si>
    <t>Andrej Barić</t>
  </si>
  <si>
    <t>Barbara Petranović</t>
  </si>
  <si>
    <t>Mateja Barić</t>
  </si>
  <si>
    <t>Marko Gamberger</t>
  </si>
  <si>
    <t>Mariana Gamberger</t>
  </si>
  <si>
    <t>HOD Mihanović</t>
  </si>
  <si>
    <t>Lino Legac</t>
  </si>
  <si>
    <t>Marta Zdravković</t>
  </si>
  <si>
    <t>Pažin Blaž</t>
  </si>
  <si>
    <t>Anić Augustin</t>
  </si>
  <si>
    <t>Cerovac Zlatko</t>
  </si>
  <si>
    <t>Gagulić Ante</t>
  </si>
  <si>
    <t>Barić Luka</t>
  </si>
  <si>
    <t>Bistrović Dominik</t>
  </si>
  <si>
    <t>Kozina Neven</t>
  </si>
  <si>
    <t>Jancetić Tomislav</t>
  </si>
  <si>
    <t>Radoš Ivan</t>
  </si>
  <si>
    <t>Bilanović Stefan</t>
  </si>
  <si>
    <t>Jerbić Antonio</t>
  </si>
  <si>
    <t>Grabovac Šimun</t>
  </si>
  <si>
    <t>Orešković Antonio</t>
  </si>
  <si>
    <t>Černjavski Nikola</t>
  </si>
  <si>
    <t>Čeh Filip</t>
  </si>
  <si>
    <t>Vuletić Mario</t>
  </si>
  <si>
    <t>Tišlar Ivan</t>
  </si>
  <si>
    <t>Pavelić Filip</t>
  </si>
  <si>
    <t>Marić Matej</t>
  </si>
  <si>
    <t>Ferina Mladen</t>
  </si>
  <si>
    <t>Gunjević Nikola</t>
  </si>
  <si>
    <t>Cvijetić Petar</t>
  </si>
  <si>
    <t>Vlašić Jakov</t>
  </si>
  <si>
    <t>Radanović Marko</t>
  </si>
  <si>
    <t>Mudronja Stjepan</t>
  </si>
  <si>
    <t>Pernjek Stjepan</t>
  </si>
  <si>
    <t>Tunić Ivan</t>
  </si>
  <si>
    <t>Stančić Davor</t>
  </si>
  <si>
    <t>Gržan Karlo</t>
  </si>
  <si>
    <t>Gegić Darko</t>
  </si>
  <si>
    <t>Peršin Karlo</t>
  </si>
  <si>
    <t>Gulić Dalibor</t>
  </si>
  <si>
    <t>Bošnjak Ivan</t>
  </si>
  <si>
    <t>Grgurić Viktor</t>
  </si>
  <si>
    <t>Simić Denic</t>
  </si>
  <si>
    <t>Cvijetić Sandro</t>
  </si>
  <si>
    <t>Matijević Marco</t>
  </si>
  <si>
    <t>Batarilo Marko</t>
  </si>
  <si>
    <t>Kuprešak Andreo</t>
  </si>
  <si>
    <t>Lovro</t>
  </si>
  <si>
    <t>Široki Josip</t>
  </si>
  <si>
    <t>Brenc Nikola</t>
  </si>
  <si>
    <t>Dominić Jurica</t>
  </si>
  <si>
    <t>Foruglaš Josip</t>
  </si>
  <si>
    <t>Dolenac Saša</t>
  </si>
  <si>
    <t>Lukić Luka</t>
  </si>
  <si>
    <t>Bebić Ivan</t>
  </si>
  <si>
    <t>Vlašić Luka</t>
  </si>
  <si>
    <t>Tadić Vjekoslav</t>
  </si>
  <si>
    <t>Vrbanac Mihovil</t>
  </si>
  <si>
    <t>Kljajić Krešimir</t>
  </si>
  <si>
    <t>Idžojtić Marko</t>
  </si>
  <si>
    <t>Blažević Mario</t>
  </si>
  <si>
    <t>Rennert Andrej</t>
  </si>
  <si>
    <t>Novosel Kristijan</t>
  </si>
  <si>
    <t>Kosić Hrvoje</t>
  </si>
  <si>
    <t>Žugčić Marko</t>
  </si>
  <si>
    <t>Kuzmić Viktor</t>
  </si>
  <si>
    <t>Grgac Igor</t>
  </si>
  <si>
    <t>Trkulja Vanja</t>
  </si>
  <si>
    <t>Banjad Antonia</t>
  </si>
  <si>
    <t>Vrbanas Ana</t>
  </si>
  <si>
    <t>Stanić Zrinka</t>
  </si>
  <si>
    <t>Brekalo Danica</t>
  </si>
  <si>
    <t>Magdić Ivana</t>
  </si>
  <si>
    <t>Sučić Antonia</t>
  </si>
  <si>
    <t>Beriša Miranda</t>
  </si>
  <si>
    <t>Dakić Vanja</t>
  </si>
  <si>
    <t>Matić Blaženka</t>
  </si>
  <si>
    <t>Grgić Katarina</t>
  </si>
  <si>
    <t>Ercegović Antonija</t>
  </si>
  <si>
    <t>Glavak Silvija</t>
  </si>
  <si>
    <t>Muženić Vidak Tajana</t>
  </si>
  <si>
    <t>Blažun Iva</t>
  </si>
  <si>
    <t>Dadić Matea</t>
  </si>
  <si>
    <t>Kupina Petra</t>
  </si>
  <si>
    <t>Trošić Irina</t>
  </si>
  <si>
    <t>Tojaga Jelena</t>
  </si>
  <si>
    <t>Bilić Ivona</t>
  </si>
  <si>
    <t>Baraba Sara</t>
  </si>
  <si>
    <t>Lupić Ivana</t>
  </si>
  <si>
    <t>Bošnjak Sandra</t>
  </si>
  <si>
    <t>Sili Petra</t>
  </si>
  <si>
    <t>Babić Kristina</t>
  </si>
  <si>
    <t>Bokulić Suzana</t>
  </si>
  <si>
    <t>Šilobod Monika</t>
  </si>
  <si>
    <t>Milić Tena</t>
  </si>
  <si>
    <t>Pogačić Irena</t>
  </si>
  <si>
    <t>Lovrec Nenad</t>
  </si>
  <si>
    <t>Lovrec Darinka</t>
  </si>
  <si>
    <t>Lovrec Mia</t>
  </si>
  <si>
    <t>Lovrec Iva</t>
  </si>
  <si>
    <t>Mislav Šajatović Šuba</t>
  </si>
  <si>
    <t>OK Kapela</t>
  </si>
  <si>
    <t>Ivo Tišljar</t>
  </si>
  <si>
    <t>POK Maksimir</t>
  </si>
  <si>
    <t>GTŠ-Ž</t>
  </si>
  <si>
    <t>GTŠ-M</t>
  </si>
  <si>
    <t>Damir Klobučarić</t>
  </si>
  <si>
    <t>Ivan Draušnik</t>
  </si>
  <si>
    <t>Eduard Perković</t>
  </si>
  <si>
    <t>Vedran Bijelić</t>
  </si>
  <si>
    <t>Igor Sokolović</t>
  </si>
  <si>
    <t>Alida Sokolović</t>
  </si>
  <si>
    <t>Hana Sokolović</t>
  </si>
  <si>
    <t>Sandra Crnković</t>
  </si>
  <si>
    <t>Željko Belaj</t>
  </si>
  <si>
    <t>OK Bjelovar</t>
  </si>
  <si>
    <t>Mladen Vukmanović</t>
  </si>
  <si>
    <t>Vinka Kvočić</t>
  </si>
  <si>
    <t>Mladen Jelić</t>
  </si>
  <si>
    <t>Veljko Šajatović</t>
  </si>
  <si>
    <t>Mladenka Čuljak-Gross</t>
  </si>
  <si>
    <t>Emilija Ebenspanger</t>
  </si>
  <si>
    <t>Berislav Šepak</t>
  </si>
  <si>
    <t>Dino Metaj</t>
  </si>
  <si>
    <t>Lara Vertlberg</t>
  </si>
  <si>
    <t>Nela Gross</t>
  </si>
  <si>
    <t>Iris Jelić</t>
  </si>
  <si>
    <t>Ivona Jelić</t>
  </si>
  <si>
    <t>Maja Šilhard</t>
  </si>
  <si>
    <t>Leon Jurčić</t>
  </si>
  <si>
    <t>Marija Čajko</t>
  </si>
  <si>
    <t>Matija Čajko</t>
  </si>
  <si>
    <t>Antun Tišljar</t>
  </si>
  <si>
    <t>Ana Tišljar</t>
  </si>
  <si>
    <t>Željko Ulip</t>
  </si>
  <si>
    <t>Neda Gobec</t>
  </si>
  <si>
    <t>Lea Gobec</t>
  </si>
  <si>
    <t>Dora Težak</t>
  </si>
  <si>
    <t>Robi Težak</t>
  </si>
  <si>
    <t>Keserović Mirsada</t>
  </si>
  <si>
    <t>Keserović Jasmin</t>
  </si>
  <si>
    <t>Antunović Dragan</t>
  </si>
  <si>
    <t>Adem Alajbegović</t>
  </si>
  <si>
    <t>?</t>
  </si>
  <si>
    <t>Ivana Težak</t>
  </si>
  <si>
    <t>Andro Štambuk</t>
  </si>
  <si>
    <t>Matej Štambuk</t>
  </si>
  <si>
    <t>Marrija Štambuk</t>
  </si>
  <si>
    <t>Mario Štambuk</t>
  </si>
  <si>
    <t>Iva Štambuk</t>
  </si>
  <si>
    <t>Lucija Jurčić</t>
  </si>
  <si>
    <t>Edi Ocvirk</t>
  </si>
  <si>
    <t>HPD Japetić</t>
  </si>
  <si>
    <t>Franjo Budi</t>
  </si>
  <si>
    <t>Nikola Tot</t>
  </si>
  <si>
    <t>Ivan Klarić</t>
  </si>
  <si>
    <t>Branimir Pongrac</t>
  </si>
  <si>
    <t>Damir Suban</t>
  </si>
  <si>
    <t>Danijela Popović</t>
  </si>
  <si>
    <t>Eva Ocvirk</t>
  </si>
  <si>
    <t>Mario Telišman</t>
  </si>
  <si>
    <t>Tomislav Rešetar</t>
  </si>
  <si>
    <t>Matija Razum</t>
  </si>
  <si>
    <t xml:space="preserve">Lucija Tancer </t>
  </si>
  <si>
    <t>Robert Orehoci</t>
  </si>
  <si>
    <t>HR DX klub</t>
  </si>
  <si>
    <t>Francisco Delgado</t>
  </si>
  <si>
    <t>Nenad Lovrec</t>
  </si>
  <si>
    <t>Jasmin Keserović</t>
  </si>
  <si>
    <t>Mirsada Keserović</t>
  </si>
  <si>
    <t>CHECK</t>
  </si>
  <si>
    <t>Viktorio Miković</t>
  </si>
  <si>
    <t>Nenad Mihaljević</t>
  </si>
  <si>
    <t>Nikolina Viktoria Miković</t>
  </si>
  <si>
    <t xml:space="preserve">Startna vremena su okvirna. Točno vrijeme polaska na stazu ovisi o vremenu potrebnom da natjecatelji koji su </t>
  </si>
  <si>
    <t>prethodno startali riješe svoje zadatke. Natjecatelj treba biti na startu u navedeno vrijeme ili malo prije, a kreće</t>
  </si>
  <si>
    <t>na stazu kada ga kontrolor prozove.</t>
  </si>
  <si>
    <t>Saša Horvat</t>
  </si>
  <si>
    <t>Lobel Horvat</t>
  </si>
  <si>
    <t>Vjeran Horvar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</si>
</sst>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"/>
    <numFmt numFmtId="165" formatCode="#0"/>
    <numFmt numFmtId="166" formatCode="#00"/>
    <numFmt numFmtId="167" formatCode="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7" fontId="0" fillId="0" borderId="6" xfId="0" applyNumberFormat="1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7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1" topLeftCell="BM17" activePane="bottomLeft" state="frozen"/>
      <selection pane="topLeft" activeCell="A1" sqref="A1"/>
      <selection pane="bottomLeft" activeCell="J46" sqref="J46"/>
    </sheetView>
  </sheetViews>
  <sheetFormatPr defaultColWidth="9.140625" defaultRowHeight="15" customHeight="1"/>
  <cols>
    <col min="1" max="1" width="7.28125" style="11" bestFit="1" customWidth="1"/>
    <col min="2" max="2" width="7.140625" style="18" bestFit="1" customWidth="1"/>
    <col min="3" max="3" width="25.8515625" style="11" customWidth="1"/>
    <col min="4" max="5" width="7.7109375" style="19" customWidth="1"/>
    <col min="6" max="6" width="27.28125" style="11" customWidth="1"/>
    <col min="7" max="7" width="9.8515625" style="19" customWidth="1"/>
    <col min="8" max="8" width="9.140625" style="11" customWidth="1"/>
    <col min="9" max="9" width="9.140625" style="19" customWidth="1"/>
    <col min="10" max="16384" width="9.140625" style="11" customWidth="1"/>
  </cols>
  <sheetData>
    <row r="1" spans="1:7" s="7" customFormat="1" ht="15" customHeight="1" thickBot="1">
      <c r="A1" s="46" t="s">
        <v>287</v>
      </c>
      <c r="B1" s="47" t="s">
        <v>20</v>
      </c>
      <c r="C1" s="5" t="s">
        <v>25</v>
      </c>
      <c r="D1" s="5" t="s">
        <v>29</v>
      </c>
      <c r="E1" s="5" t="s">
        <v>28</v>
      </c>
      <c r="F1" s="5" t="s">
        <v>26</v>
      </c>
      <c r="G1" s="6" t="s">
        <v>27</v>
      </c>
    </row>
    <row r="2" spans="1:9" ht="15" customHeight="1">
      <c r="A2" s="48"/>
      <c r="B2" s="45">
        <v>0</v>
      </c>
      <c r="C2" s="12" t="s">
        <v>11</v>
      </c>
      <c r="D2" s="13" t="s">
        <v>5</v>
      </c>
      <c r="E2" s="13"/>
      <c r="F2" s="12" t="s">
        <v>13</v>
      </c>
      <c r="G2" s="14" t="s">
        <v>17</v>
      </c>
      <c r="I2" s="19">
        <f>IF(E4="X",D4,"")</f>
      </c>
    </row>
    <row r="3" spans="1:9" ht="15" customHeight="1">
      <c r="A3" s="49"/>
      <c r="B3" s="44">
        <v>2</v>
      </c>
      <c r="C3" s="12" t="s">
        <v>120</v>
      </c>
      <c r="D3" s="13" t="s">
        <v>5</v>
      </c>
      <c r="E3" s="13"/>
      <c r="F3" s="12" t="s">
        <v>13</v>
      </c>
      <c r="G3" s="14" t="s">
        <v>17</v>
      </c>
      <c r="I3" s="19">
        <f aca="true" t="shared" si="0" ref="I3:I13">IF(E5="X",D5,"")</f>
      </c>
    </row>
    <row r="4" spans="1:9" ht="15" customHeight="1">
      <c r="A4" s="49"/>
      <c r="B4" s="44">
        <v>4</v>
      </c>
      <c r="C4" s="8" t="s">
        <v>12</v>
      </c>
      <c r="D4" s="9" t="s">
        <v>5</v>
      </c>
      <c r="E4" s="9"/>
      <c r="F4" s="8" t="s">
        <v>13</v>
      </c>
      <c r="G4" s="10" t="s">
        <v>17</v>
      </c>
      <c r="I4" s="19">
        <f t="shared" si="0"/>
      </c>
    </row>
    <row r="5" spans="1:9" ht="15" customHeight="1">
      <c r="A5" s="49"/>
      <c r="B5" s="44">
        <v>6</v>
      </c>
      <c r="C5" s="12" t="s">
        <v>289</v>
      </c>
      <c r="D5" s="13" t="s">
        <v>8</v>
      </c>
      <c r="E5" s="13"/>
      <c r="F5" s="12" t="s">
        <v>13</v>
      </c>
      <c r="G5" s="14" t="s">
        <v>17</v>
      </c>
      <c r="I5" s="19">
        <f t="shared" si="0"/>
      </c>
    </row>
    <row r="6" spans="1:9" ht="15" customHeight="1">
      <c r="A6" s="49"/>
      <c r="B6" s="44">
        <v>8</v>
      </c>
      <c r="C6" s="12" t="s">
        <v>14</v>
      </c>
      <c r="D6" s="13" t="s">
        <v>5</v>
      </c>
      <c r="E6" s="13"/>
      <c r="F6" s="12" t="s">
        <v>13</v>
      </c>
      <c r="G6" s="14" t="s">
        <v>17</v>
      </c>
      <c r="I6" s="19">
        <f t="shared" si="0"/>
      </c>
    </row>
    <row r="7" spans="1:9" ht="15" customHeight="1">
      <c r="A7" s="49"/>
      <c r="B7" s="44">
        <v>10</v>
      </c>
      <c r="C7" s="12" t="s">
        <v>290</v>
      </c>
      <c r="D7" s="13" t="s">
        <v>19</v>
      </c>
      <c r="E7" s="13"/>
      <c r="F7" s="12" t="s">
        <v>13</v>
      </c>
      <c r="G7" s="14" t="s">
        <v>17</v>
      </c>
      <c r="I7" s="19">
        <f t="shared" si="0"/>
      </c>
    </row>
    <row r="8" spans="1:9" ht="15" customHeight="1">
      <c r="A8" s="49"/>
      <c r="B8" s="44">
        <v>12</v>
      </c>
      <c r="C8" s="12" t="s">
        <v>121</v>
      </c>
      <c r="D8" s="13" t="s">
        <v>8</v>
      </c>
      <c r="E8" s="13"/>
      <c r="F8" s="12" t="s">
        <v>13</v>
      </c>
      <c r="G8" s="14" t="s">
        <v>17</v>
      </c>
      <c r="I8" s="19" t="str">
        <f t="shared" si="0"/>
        <v>B</v>
      </c>
    </row>
    <row r="9" spans="1:9" ht="15" customHeight="1">
      <c r="A9" s="49"/>
      <c r="B9" s="44">
        <v>14</v>
      </c>
      <c r="C9" s="12" t="s">
        <v>68</v>
      </c>
      <c r="D9" s="13" t="s">
        <v>5</v>
      </c>
      <c r="E9" s="13"/>
      <c r="F9" s="12" t="s">
        <v>63</v>
      </c>
      <c r="G9" s="14" t="s">
        <v>17</v>
      </c>
      <c r="I9" s="19" t="str">
        <f t="shared" si="0"/>
        <v>A</v>
      </c>
    </row>
    <row r="10" spans="1:9" ht="15" customHeight="1">
      <c r="A10" s="49"/>
      <c r="B10" s="44">
        <v>16</v>
      </c>
      <c r="C10" s="12" t="s">
        <v>21</v>
      </c>
      <c r="D10" s="13" t="s">
        <v>8</v>
      </c>
      <c r="E10" s="13" t="s">
        <v>23</v>
      </c>
      <c r="F10" s="12" t="s">
        <v>24</v>
      </c>
      <c r="G10" s="14" t="s">
        <v>17</v>
      </c>
      <c r="I10" s="19">
        <f t="shared" si="0"/>
      </c>
    </row>
    <row r="11" spans="1:9" ht="15" customHeight="1">
      <c r="A11" s="49"/>
      <c r="B11" s="44">
        <v>18</v>
      </c>
      <c r="C11" s="12" t="s">
        <v>6</v>
      </c>
      <c r="D11" s="13" t="s">
        <v>5</v>
      </c>
      <c r="E11" s="13" t="s">
        <v>23</v>
      </c>
      <c r="F11" s="12" t="s">
        <v>10</v>
      </c>
      <c r="G11" s="14" t="s">
        <v>16</v>
      </c>
      <c r="I11" s="19">
        <f t="shared" si="0"/>
      </c>
    </row>
    <row r="12" spans="1:9" ht="15" customHeight="1">
      <c r="A12" s="49"/>
      <c r="B12" s="44">
        <v>20</v>
      </c>
      <c r="C12" s="12" t="s">
        <v>18</v>
      </c>
      <c r="D12" s="13" t="s">
        <v>8</v>
      </c>
      <c r="E12" s="13"/>
      <c r="F12" s="12" t="s">
        <v>13</v>
      </c>
      <c r="G12" s="14" t="s">
        <v>17</v>
      </c>
      <c r="I12" s="19">
        <f t="shared" si="0"/>
      </c>
    </row>
    <row r="13" spans="1:9" ht="15" customHeight="1">
      <c r="A13" s="49"/>
      <c r="B13" s="44">
        <v>22</v>
      </c>
      <c r="C13" s="12" t="s">
        <v>49</v>
      </c>
      <c r="D13" s="13" t="s">
        <v>5</v>
      </c>
      <c r="E13" s="13"/>
      <c r="F13" s="12" t="s">
        <v>33</v>
      </c>
      <c r="G13" s="14" t="s">
        <v>17</v>
      </c>
      <c r="I13" s="19" t="str">
        <f t="shared" si="0"/>
        <v>A</v>
      </c>
    </row>
    <row r="14" spans="1:9" ht="15" customHeight="1">
      <c r="A14" s="49"/>
      <c r="B14" s="44">
        <v>24</v>
      </c>
      <c r="C14" s="12" t="s">
        <v>67</v>
      </c>
      <c r="D14" s="13" t="s">
        <v>8</v>
      </c>
      <c r="E14" s="13"/>
      <c r="F14" s="12" t="s">
        <v>63</v>
      </c>
      <c r="G14" s="14" t="s">
        <v>17</v>
      </c>
      <c r="I14" s="19" t="str">
        <f>IF(E23="X",D23,"")</f>
        <v>B</v>
      </c>
    </row>
    <row r="15" spans="1:9" ht="15" customHeight="1">
      <c r="A15" s="49"/>
      <c r="B15" s="44">
        <v>26</v>
      </c>
      <c r="C15" s="12" t="s">
        <v>7</v>
      </c>
      <c r="D15" s="13" t="s">
        <v>5</v>
      </c>
      <c r="E15" s="13" t="s">
        <v>23</v>
      </c>
      <c r="F15" s="12" t="s">
        <v>10</v>
      </c>
      <c r="G15" s="14" t="s">
        <v>16</v>
      </c>
      <c r="I15" s="19">
        <f>IF(E17="X",D17,"")</f>
      </c>
    </row>
    <row r="16" spans="1:9" ht="15" customHeight="1">
      <c r="A16" s="49"/>
      <c r="B16" s="44">
        <v>28</v>
      </c>
      <c r="C16" s="12" t="s">
        <v>79</v>
      </c>
      <c r="D16" s="13" t="s">
        <v>19</v>
      </c>
      <c r="E16" s="13" t="s">
        <v>23</v>
      </c>
      <c r="F16" s="12" t="s">
        <v>24</v>
      </c>
      <c r="G16" s="14" t="s">
        <v>17</v>
      </c>
      <c r="I16" s="19" t="str">
        <f>IF(E16="X",D16,"")</f>
        <v>N</v>
      </c>
    </row>
    <row r="17" spans="1:9" ht="15" customHeight="1">
      <c r="A17" s="49"/>
      <c r="B17" s="44">
        <v>30</v>
      </c>
      <c r="C17" s="12" t="s">
        <v>15</v>
      </c>
      <c r="D17" s="13" t="s">
        <v>5</v>
      </c>
      <c r="E17" s="13"/>
      <c r="F17" s="12" t="s">
        <v>13</v>
      </c>
      <c r="G17" s="14" t="s">
        <v>17</v>
      </c>
      <c r="I17" s="19">
        <f>IF(E18="X",D18,"")</f>
      </c>
    </row>
    <row r="18" spans="1:9" ht="15" customHeight="1">
      <c r="A18" s="49"/>
      <c r="B18" s="44">
        <v>32</v>
      </c>
      <c r="C18" s="12" t="s">
        <v>4</v>
      </c>
      <c r="D18" s="13" t="s">
        <v>5</v>
      </c>
      <c r="E18" s="13"/>
      <c r="F18" s="12" t="s">
        <v>10</v>
      </c>
      <c r="G18" s="14" t="s">
        <v>17</v>
      </c>
      <c r="I18" s="19" t="str">
        <f>IF(E19="X",D19,"")</f>
        <v>N</v>
      </c>
    </row>
    <row r="19" spans="1:9" ht="15" customHeight="1">
      <c r="A19" s="49"/>
      <c r="B19" s="44">
        <v>34</v>
      </c>
      <c r="C19" s="12" t="s">
        <v>77</v>
      </c>
      <c r="D19" s="13" t="s">
        <v>19</v>
      </c>
      <c r="E19" s="13" t="s">
        <v>23</v>
      </c>
      <c r="F19" s="12" t="s">
        <v>24</v>
      </c>
      <c r="G19" s="14" t="s">
        <v>16</v>
      </c>
      <c r="I19" s="19">
        <f>IF(E20="X",D20,"")</f>
      </c>
    </row>
    <row r="20" spans="1:9" ht="15" customHeight="1">
      <c r="A20" s="49"/>
      <c r="B20" s="44">
        <v>36</v>
      </c>
      <c r="C20" s="12" t="s">
        <v>30</v>
      </c>
      <c r="D20" s="13" t="s">
        <v>5</v>
      </c>
      <c r="E20" s="13"/>
      <c r="F20" s="12" t="s">
        <v>13</v>
      </c>
      <c r="G20" s="14" t="s">
        <v>17</v>
      </c>
      <c r="I20" s="19">
        <f>IF(E21="X",D21,"")</f>
      </c>
    </row>
    <row r="21" spans="1:9" ht="15" customHeight="1">
      <c r="A21" s="49"/>
      <c r="B21" s="44">
        <v>38</v>
      </c>
      <c r="C21" s="12" t="s">
        <v>286</v>
      </c>
      <c r="D21" s="13" t="s">
        <v>19</v>
      </c>
      <c r="E21" s="13"/>
      <c r="F21" s="12" t="s">
        <v>13</v>
      </c>
      <c r="G21" s="14" t="s">
        <v>17</v>
      </c>
      <c r="I21" s="19">
        <f>IF(E24="X",D24,"")</f>
      </c>
    </row>
    <row r="22" spans="1:9" ht="15" customHeight="1">
      <c r="A22" s="49"/>
      <c r="B22" s="44">
        <v>40</v>
      </c>
      <c r="C22" s="12" t="s">
        <v>284</v>
      </c>
      <c r="D22" s="13" t="s">
        <v>5</v>
      </c>
      <c r="E22" s="13"/>
      <c r="F22" s="12" t="s">
        <v>13</v>
      </c>
      <c r="G22" s="14" t="s">
        <v>17</v>
      </c>
      <c r="I22" s="19">
        <f>IF(E25="X",D25,"")</f>
      </c>
    </row>
    <row r="23" spans="1:9" ht="15" customHeight="1">
      <c r="A23" s="49"/>
      <c r="B23" s="44">
        <v>42</v>
      </c>
      <c r="C23" s="12" t="s">
        <v>22</v>
      </c>
      <c r="D23" s="13" t="s">
        <v>8</v>
      </c>
      <c r="E23" s="13" t="s">
        <v>23</v>
      </c>
      <c r="F23" s="12" t="s">
        <v>24</v>
      </c>
      <c r="G23" s="14" t="s">
        <v>17</v>
      </c>
      <c r="I23" s="19">
        <f>IF(E26="X",D26,"")</f>
      </c>
    </row>
    <row r="24" spans="1:9" ht="15" customHeight="1">
      <c r="A24" s="49"/>
      <c r="B24" s="44">
        <v>44</v>
      </c>
      <c r="C24" s="12" t="s">
        <v>219</v>
      </c>
      <c r="D24" s="13" t="s">
        <v>5</v>
      </c>
      <c r="E24" s="13"/>
      <c r="F24" s="12" t="s">
        <v>220</v>
      </c>
      <c r="G24" s="14" t="s">
        <v>17</v>
      </c>
      <c r="I24" s="19" t="str">
        <f>IF(E27="X",D27,"")</f>
        <v>N</v>
      </c>
    </row>
    <row r="25" spans="1:9" ht="15" customHeight="1">
      <c r="A25" s="49"/>
      <c r="B25" s="44">
        <v>46</v>
      </c>
      <c r="C25" s="12" t="s">
        <v>58</v>
      </c>
      <c r="D25" s="13" t="s">
        <v>19</v>
      </c>
      <c r="E25" s="13"/>
      <c r="F25" s="12" t="s">
        <v>13</v>
      </c>
      <c r="G25" s="14" t="s">
        <v>17</v>
      </c>
      <c r="I25" s="19">
        <f>IF(E28="X",D28,"")</f>
      </c>
    </row>
    <row r="26" spans="1:9" ht="15" customHeight="1">
      <c r="A26" s="49"/>
      <c r="B26" s="44">
        <v>48</v>
      </c>
      <c r="C26" s="12" t="s">
        <v>1</v>
      </c>
      <c r="D26" s="13" t="s">
        <v>5</v>
      </c>
      <c r="E26" s="13"/>
      <c r="F26" s="12" t="s">
        <v>10</v>
      </c>
      <c r="G26" s="14" t="s">
        <v>16</v>
      </c>
      <c r="I26" s="19">
        <f>IF(E30="X",D30,"")</f>
      </c>
    </row>
    <row r="27" spans="1:9" ht="15" customHeight="1">
      <c r="A27" s="49"/>
      <c r="B27" s="44">
        <v>50</v>
      </c>
      <c r="C27" s="12" t="s">
        <v>80</v>
      </c>
      <c r="D27" s="13" t="s">
        <v>19</v>
      </c>
      <c r="E27" s="13" t="s">
        <v>23</v>
      </c>
      <c r="F27" s="12" t="s">
        <v>24</v>
      </c>
      <c r="G27" s="14" t="s">
        <v>17</v>
      </c>
      <c r="I27" s="19">
        <f>IF(E22="X",D22,"")</f>
      </c>
    </row>
    <row r="28" spans="1:9" ht="15" customHeight="1">
      <c r="A28" s="49"/>
      <c r="B28" s="44">
        <v>52</v>
      </c>
      <c r="C28" s="12" t="s">
        <v>252</v>
      </c>
      <c r="D28" s="13" t="s">
        <v>5</v>
      </c>
      <c r="E28" s="13"/>
      <c r="F28" s="12" t="s">
        <v>13</v>
      </c>
      <c r="G28" s="14" t="s">
        <v>17</v>
      </c>
      <c r="I28" s="19">
        <f>IF(E31="X",D31,"")</f>
      </c>
    </row>
    <row r="29" spans="1:9" ht="15" customHeight="1">
      <c r="A29" s="49"/>
      <c r="B29" s="44">
        <v>54</v>
      </c>
      <c r="C29" s="12" t="s">
        <v>254</v>
      </c>
      <c r="D29" s="13" t="s">
        <v>19</v>
      </c>
      <c r="E29" s="13"/>
      <c r="F29" s="12" t="s">
        <v>13</v>
      </c>
      <c r="G29" s="14" t="s">
        <v>17</v>
      </c>
      <c r="I29" s="19">
        <f>IF(E32="X",D32,"")</f>
      </c>
    </row>
    <row r="30" spans="1:9" ht="15" customHeight="1">
      <c r="A30" s="49"/>
      <c r="B30" s="44">
        <v>56</v>
      </c>
      <c r="C30" s="12" t="s">
        <v>38</v>
      </c>
      <c r="D30" s="13" t="s">
        <v>5</v>
      </c>
      <c r="E30" s="13"/>
      <c r="F30" s="12" t="s">
        <v>33</v>
      </c>
      <c r="G30" s="14" t="s">
        <v>17</v>
      </c>
      <c r="I30" s="19">
        <f>IF(E34="X",D34,"")</f>
      </c>
    </row>
    <row r="31" spans="1:9" ht="15" customHeight="1">
      <c r="A31" s="49"/>
      <c r="B31" s="44">
        <v>58</v>
      </c>
      <c r="C31" s="12" t="s">
        <v>66</v>
      </c>
      <c r="D31" s="13" t="s">
        <v>8</v>
      </c>
      <c r="E31" s="13"/>
      <c r="F31" s="12" t="s">
        <v>63</v>
      </c>
      <c r="G31" s="14" t="s">
        <v>17</v>
      </c>
      <c r="I31" s="19" t="str">
        <f>IF(E35="X",D35,"")</f>
        <v>B</v>
      </c>
    </row>
    <row r="32" spans="1:9" ht="15" customHeight="1">
      <c r="A32" s="49"/>
      <c r="B32" s="44">
        <v>60</v>
      </c>
      <c r="C32" s="12" t="s">
        <v>3</v>
      </c>
      <c r="D32" s="13" t="s">
        <v>5</v>
      </c>
      <c r="E32" s="13"/>
      <c r="F32" s="12" t="s">
        <v>10</v>
      </c>
      <c r="G32" s="14" t="s">
        <v>16</v>
      </c>
      <c r="I32" s="19">
        <f>IF(E36="X",D36,"")</f>
      </c>
    </row>
    <row r="33" spans="1:9" ht="15" customHeight="1">
      <c r="A33" s="49"/>
      <c r="B33" s="44">
        <v>62</v>
      </c>
      <c r="C33" s="12" t="s">
        <v>81</v>
      </c>
      <c r="D33" s="13" t="s">
        <v>8</v>
      </c>
      <c r="E33" s="13" t="s">
        <v>23</v>
      </c>
      <c r="F33" s="12" t="s">
        <v>24</v>
      </c>
      <c r="G33" s="14" t="s">
        <v>17</v>
      </c>
      <c r="I33" s="19" t="str">
        <f>IF(E33="X",D33,"")</f>
        <v>B</v>
      </c>
    </row>
    <row r="34" spans="1:9" ht="15" customHeight="1">
      <c r="A34" s="49"/>
      <c r="B34" s="44">
        <v>64</v>
      </c>
      <c r="C34" s="12" t="s">
        <v>65</v>
      </c>
      <c r="D34" s="13" t="s">
        <v>5</v>
      </c>
      <c r="E34" s="13"/>
      <c r="F34" s="12" t="s">
        <v>63</v>
      </c>
      <c r="G34" s="14" t="s">
        <v>17</v>
      </c>
      <c r="I34" s="19">
        <f>IF(E37="X",D37,"")</f>
      </c>
    </row>
    <row r="35" spans="1:9" ht="15" customHeight="1">
      <c r="A35" s="49"/>
      <c r="B35" s="44">
        <v>66</v>
      </c>
      <c r="C35" s="12" t="s">
        <v>9</v>
      </c>
      <c r="D35" s="13" t="s">
        <v>8</v>
      </c>
      <c r="E35" s="13" t="s">
        <v>23</v>
      </c>
      <c r="F35" s="12" t="s">
        <v>10</v>
      </c>
      <c r="G35" s="14" t="s">
        <v>16</v>
      </c>
      <c r="I35" s="19">
        <f>IF(E38="X",D38,"")</f>
      </c>
    </row>
    <row r="36" spans="1:9" ht="15" customHeight="1">
      <c r="A36" s="49"/>
      <c r="B36" s="44">
        <v>68</v>
      </c>
      <c r="C36" s="12" t="s">
        <v>288</v>
      </c>
      <c r="D36" s="13" t="s">
        <v>8</v>
      </c>
      <c r="E36" s="13"/>
      <c r="F36" s="12" t="s">
        <v>13</v>
      </c>
      <c r="G36" s="14" t="s">
        <v>17</v>
      </c>
      <c r="I36" s="19">
        <f>IF(E39="X",D39,"")</f>
      </c>
    </row>
    <row r="37" spans="1:9" ht="15" customHeight="1">
      <c r="A37" s="49"/>
      <c r="B37" s="44">
        <v>70</v>
      </c>
      <c r="C37" s="12" t="s">
        <v>217</v>
      </c>
      <c r="D37" s="13" t="s">
        <v>19</v>
      </c>
      <c r="E37" s="13"/>
      <c r="F37" s="12" t="s">
        <v>218</v>
      </c>
      <c r="G37" s="14" t="s">
        <v>17</v>
      </c>
      <c r="I37" s="19" t="str">
        <f>IF(E40="X",D40,"")</f>
        <v>N</v>
      </c>
    </row>
    <row r="38" spans="1:9" ht="15" customHeight="1">
      <c r="A38" s="49"/>
      <c r="B38" s="44">
        <v>72</v>
      </c>
      <c r="C38" s="12" t="s">
        <v>2</v>
      </c>
      <c r="D38" s="13" t="s">
        <v>5</v>
      </c>
      <c r="E38" s="13"/>
      <c r="F38" s="12" t="s">
        <v>10</v>
      </c>
      <c r="G38" s="14" t="s">
        <v>16</v>
      </c>
      <c r="I38" s="19">
        <f>IF(E41="X",D41,"")</f>
      </c>
    </row>
    <row r="39" spans="1:9" ht="15" customHeight="1">
      <c r="A39" s="49"/>
      <c r="B39" s="44">
        <v>74</v>
      </c>
      <c r="C39" s="12" t="s">
        <v>56</v>
      </c>
      <c r="D39" s="13" t="s">
        <v>19</v>
      </c>
      <c r="E39" s="13"/>
      <c r="F39" s="12" t="s">
        <v>13</v>
      </c>
      <c r="G39" s="14" t="s">
        <v>17</v>
      </c>
      <c r="I39" s="19">
        <f>IF(E29="X",D29,"")</f>
      </c>
    </row>
    <row r="40" spans="1:9" ht="15" customHeight="1">
      <c r="A40" s="49"/>
      <c r="B40" s="44">
        <v>76</v>
      </c>
      <c r="C40" s="12" t="s">
        <v>78</v>
      </c>
      <c r="D40" s="13" t="s">
        <v>19</v>
      </c>
      <c r="E40" s="13" t="s">
        <v>23</v>
      </c>
      <c r="F40" s="12" t="s">
        <v>24</v>
      </c>
      <c r="G40" s="14" t="s">
        <v>17</v>
      </c>
      <c r="I40" s="19">
        <f aca="true" t="shared" si="1" ref="I40:I47">IF(E42="X",D42,"")</f>
      </c>
    </row>
    <row r="41" spans="1:9" ht="15" customHeight="1">
      <c r="A41" s="49"/>
      <c r="B41" s="44">
        <v>78</v>
      </c>
      <c r="C41" s="12" t="s">
        <v>76</v>
      </c>
      <c r="D41" s="13" t="s">
        <v>19</v>
      </c>
      <c r="E41" s="13"/>
      <c r="F41" s="12" t="s">
        <v>13</v>
      </c>
      <c r="G41" s="14" t="s">
        <v>17</v>
      </c>
      <c r="I41" s="19">
        <f t="shared" si="1"/>
      </c>
    </row>
    <row r="42" spans="1:9" ht="15" customHeight="1">
      <c r="A42" s="49"/>
      <c r="B42" s="44">
        <v>80</v>
      </c>
      <c r="C42" s="12" t="s">
        <v>0</v>
      </c>
      <c r="D42" s="13" t="s">
        <v>5</v>
      </c>
      <c r="E42" s="13"/>
      <c r="F42" s="12" t="s">
        <v>10</v>
      </c>
      <c r="G42" s="14" t="s">
        <v>16</v>
      </c>
      <c r="I42" s="19">
        <f t="shared" si="1"/>
      </c>
    </row>
    <row r="43" spans="1:9" ht="15" customHeight="1">
      <c r="A43" s="49"/>
      <c r="B43" s="44">
        <v>82</v>
      </c>
      <c r="C43" s="12" t="s">
        <v>285</v>
      </c>
      <c r="D43" s="13" t="s">
        <v>19</v>
      </c>
      <c r="E43" s="13"/>
      <c r="F43" s="12" t="s">
        <v>13</v>
      </c>
      <c r="G43" s="14" t="s">
        <v>17</v>
      </c>
      <c r="I43" s="19">
        <f t="shared" si="1"/>
      </c>
    </row>
    <row r="44" spans="1:9" ht="15" customHeight="1">
      <c r="A44" s="49"/>
      <c r="B44" s="44">
        <v>84</v>
      </c>
      <c r="C44" s="12" t="s">
        <v>253</v>
      </c>
      <c r="D44" s="13" t="s">
        <v>19</v>
      </c>
      <c r="E44" s="13"/>
      <c r="F44" s="12" t="s">
        <v>13</v>
      </c>
      <c r="G44" s="14" t="s">
        <v>17</v>
      </c>
      <c r="I44" s="19">
        <f t="shared" si="1"/>
      </c>
    </row>
    <row r="45" spans="1:9" ht="15" customHeight="1">
      <c r="A45" s="49"/>
      <c r="B45" s="44">
        <v>86</v>
      </c>
      <c r="C45" s="12" t="s">
        <v>255</v>
      </c>
      <c r="D45" s="13" t="s">
        <v>19</v>
      </c>
      <c r="E45" s="13"/>
      <c r="F45" s="12" t="s">
        <v>13</v>
      </c>
      <c r="G45" s="14" t="s">
        <v>17</v>
      </c>
      <c r="I45" s="19">
        <f t="shared" si="1"/>
      </c>
    </row>
    <row r="46" spans="1:9" ht="15" customHeight="1">
      <c r="A46" s="49"/>
      <c r="B46" s="44">
        <v>88</v>
      </c>
      <c r="C46" s="12" t="s">
        <v>64</v>
      </c>
      <c r="D46" s="13" t="s">
        <v>5</v>
      </c>
      <c r="E46" s="13"/>
      <c r="F46" s="12" t="s">
        <v>63</v>
      </c>
      <c r="G46" s="14" t="s">
        <v>17</v>
      </c>
      <c r="I46" s="19">
        <f t="shared" si="1"/>
      </c>
    </row>
    <row r="47" spans="1:9" ht="15" customHeight="1">
      <c r="A47" s="49"/>
      <c r="B47" s="44">
        <v>90</v>
      </c>
      <c r="C47" s="12" t="s">
        <v>31</v>
      </c>
      <c r="D47" s="13" t="s">
        <v>8</v>
      </c>
      <c r="E47" s="13"/>
      <c r="F47" s="12" t="s">
        <v>13</v>
      </c>
      <c r="G47" s="14" t="s">
        <v>17</v>
      </c>
      <c r="I47" s="19">
        <f t="shared" si="1"/>
      </c>
    </row>
    <row r="48" spans="1:9" ht="15" customHeight="1">
      <c r="A48" s="49"/>
      <c r="B48" s="44">
        <v>92</v>
      </c>
      <c r="C48" s="12" t="s">
        <v>32</v>
      </c>
      <c r="D48" s="13" t="s">
        <v>5</v>
      </c>
      <c r="E48" s="13"/>
      <c r="F48" s="12" t="s">
        <v>13</v>
      </c>
      <c r="G48" s="14" t="s">
        <v>17</v>
      </c>
      <c r="I48" s="19">
        <f>IF(E51="X",D51,"")</f>
      </c>
    </row>
    <row r="49" spans="1:9" ht="15" customHeight="1" thickBot="1">
      <c r="A49" s="50"/>
      <c r="B49" s="51">
        <v>94</v>
      </c>
      <c r="C49" s="15" t="s">
        <v>89</v>
      </c>
      <c r="D49" s="16" t="s">
        <v>19</v>
      </c>
      <c r="E49" s="16"/>
      <c r="F49" s="15" t="s">
        <v>13</v>
      </c>
      <c r="G49" s="17" t="s">
        <v>17</v>
      </c>
      <c r="I49" s="19">
        <f>IF(E52="X",D52,"")</f>
      </c>
    </row>
    <row r="50" spans="1:7" ht="5.25" customHeight="1">
      <c r="A50" s="52"/>
      <c r="B50" s="53"/>
      <c r="C50" s="52"/>
      <c r="D50" s="54"/>
      <c r="E50" s="54"/>
      <c r="F50" s="52"/>
      <c r="G50" s="54"/>
    </row>
    <row r="51" ht="12" customHeight="1">
      <c r="A51" s="11" t="s">
        <v>291</v>
      </c>
    </row>
    <row r="52" spans="1:9" s="38" customFormat="1" ht="12" customHeight="1">
      <c r="A52" s="11" t="s">
        <v>292</v>
      </c>
      <c r="B52" s="36"/>
      <c r="G52" s="7"/>
      <c r="I52" s="7"/>
    </row>
    <row r="53" spans="1:9" s="38" customFormat="1" ht="12" customHeight="1">
      <c r="A53" s="11" t="s">
        <v>293</v>
      </c>
      <c r="B53" s="36"/>
      <c r="G53" s="7"/>
      <c r="I53" s="7"/>
    </row>
    <row r="54" spans="2:9" s="38" customFormat="1" ht="15" customHeight="1">
      <c r="B54" s="36"/>
      <c r="G54" s="7"/>
      <c r="I54" s="7"/>
    </row>
    <row r="55" spans="3:4" ht="15" customHeight="1">
      <c r="C55" s="37"/>
      <c r="D55" s="7"/>
    </row>
    <row r="56" spans="3:5" ht="15" customHeight="1">
      <c r="C56" s="37" t="s">
        <v>5</v>
      </c>
      <c r="D56" s="7">
        <f>COUNTIF(D2:D49,"A")</f>
        <v>22</v>
      </c>
      <c r="E56" s="7">
        <f>COUNTIF(I2:I49,"A")</f>
        <v>2</v>
      </c>
    </row>
    <row r="57" spans="3:5" ht="15" customHeight="1">
      <c r="C57" s="37" t="s">
        <v>8</v>
      </c>
      <c r="D57" s="7">
        <f>COUNTIF(D2:D49,"B")</f>
        <v>11</v>
      </c>
      <c r="E57" s="7">
        <f>COUNTIF(I2:I49,"B")</f>
        <v>4</v>
      </c>
    </row>
    <row r="58" spans="3:5" ht="15" customHeight="1">
      <c r="C58" s="37" t="s">
        <v>19</v>
      </c>
      <c r="D58" s="7">
        <f>COUNTIF(D2:D49,"N")</f>
        <v>15</v>
      </c>
      <c r="E58" s="7">
        <f>COUNTIF(I2:I49,"N")</f>
        <v>4</v>
      </c>
    </row>
  </sheetData>
  <printOptions horizontalCentered="1"/>
  <pageMargins left="0.3937007874015748" right="0.3937007874015748" top="0.94" bottom="0.1968503937007874" header="0.43" footer="0.5118110236220472"/>
  <pageSetup horizontalDpi="600" verticalDpi="600" orientation="portrait" paperSize="9" r:id="rId1"/>
  <headerFooter alignWithMargins="0">
    <oddHeader>&amp;C&amp;"Arial,Bold"&amp;18PRE-O START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workbookViewId="0" topLeftCell="A4">
      <selection activeCell="G42" sqref="G42"/>
    </sheetView>
  </sheetViews>
  <sheetFormatPr defaultColWidth="9.140625" defaultRowHeight="12.75"/>
  <cols>
    <col min="1" max="1" width="4.57421875" style="0" customWidth="1"/>
    <col min="2" max="2" width="25.28125" style="0" customWidth="1"/>
    <col min="4" max="4" width="4.28125" style="0" customWidth="1"/>
    <col min="5" max="5" width="20.140625" style="0" customWidth="1"/>
  </cols>
  <sheetData>
    <row r="2" spans="1:3" ht="12.75">
      <c r="A2">
        <v>1</v>
      </c>
      <c r="B2" t="s">
        <v>125</v>
      </c>
      <c r="C2" t="s">
        <v>222</v>
      </c>
    </row>
    <row r="3" spans="1:3" ht="12.75">
      <c r="A3">
        <v>2</v>
      </c>
      <c r="B3" t="s">
        <v>126</v>
      </c>
      <c r="C3" t="s">
        <v>222</v>
      </c>
    </row>
    <row r="4" spans="1:3" ht="12.75">
      <c r="A4">
        <v>3</v>
      </c>
      <c r="B4" t="s">
        <v>127</v>
      </c>
      <c r="C4" t="s">
        <v>222</v>
      </c>
    </row>
    <row r="5" spans="1:3" ht="12.75">
      <c r="A5">
        <v>4</v>
      </c>
      <c r="B5" t="s">
        <v>128</v>
      </c>
      <c r="C5" t="s">
        <v>222</v>
      </c>
    </row>
    <row r="6" spans="1:3" ht="12.75">
      <c r="A6">
        <v>5</v>
      </c>
      <c r="B6" t="s">
        <v>129</v>
      </c>
      <c r="C6" t="s">
        <v>222</v>
      </c>
    </row>
    <row r="7" spans="1:3" ht="12.75">
      <c r="A7">
        <v>6</v>
      </c>
      <c r="B7" t="s">
        <v>130</v>
      </c>
      <c r="C7" t="s">
        <v>222</v>
      </c>
    </row>
    <row r="8" spans="1:3" ht="12.75">
      <c r="A8">
        <v>7</v>
      </c>
      <c r="B8" t="s">
        <v>131</v>
      </c>
      <c r="C8" t="s">
        <v>222</v>
      </c>
    </row>
    <row r="9" spans="1:3" ht="12.75">
      <c r="A9">
        <v>8</v>
      </c>
      <c r="B9" t="s">
        <v>132</v>
      </c>
      <c r="C9" t="s">
        <v>222</v>
      </c>
    </row>
    <row r="10" spans="1:3" ht="12.75">
      <c r="A10">
        <v>9</v>
      </c>
      <c r="B10" t="s">
        <v>133</v>
      </c>
      <c r="C10" t="s">
        <v>222</v>
      </c>
    </row>
    <row r="11" spans="1:3" ht="12.75">
      <c r="A11">
        <v>10</v>
      </c>
      <c r="B11" t="s">
        <v>134</v>
      </c>
      <c r="C11" t="s">
        <v>222</v>
      </c>
    </row>
    <row r="12" spans="1:3" ht="12.75">
      <c r="A12">
        <v>11</v>
      </c>
      <c r="B12" t="s">
        <v>135</v>
      </c>
      <c r="C12" t="s">
        <v>222</v>
      </c>
    </row>
    <row r="13" spans="1:3" ht="12.75">
      <c r="A13">
        <v>12</v>
      </c>
      <c r="B13" t="s">
        <v>136</v>
      </c>
      <c r="C13" t="s">
        <v>222</v>
      </c>
    </row>
    <row r="14" spans="1:3" ht="12.75">
      <c r="A14">
        <v>13</v>
      </c>
      <c r="B14" t="s">
        <v>137</v>
      </c>
      <c r="C14" t="s">
        <v>222</v>
      </c>
    </row>
    <row r="15" spans="1:3" ht="12.75">
      <c r="A15">
        <v>14</v>
      </c>
      <c r="B15" t="s">
        <v>138</v>
      </c>
      <c r="C15" t="s">
        <v>222</v>
      </c>
    </row>
    <row r="16" spans="1:3" ht="12.75">
      <c r="A16">
        <v>15</v>
      </c>
      <c r="B16" t="s">
        <v>139</v>
      </c>
      <c r="C16" t="s">
        <v>222</v>
      </c>
    </row>
    <row r="17" spans="1:3" ht="12.75">
      <c r="A17">
        <v>16</v>
      </c>
      <c r="B17" t="s">
        <v>140</v>
      </c>
      <c r="C17" t="s">
        <v>222</v>
      </c>
    </row>
    <row r="18" spans="1:3" ht="12.75">
      <c r="A18">
        <v>17</v>
      </c>
      <c r="B18" t="s">
        <v>141</v>
      </c>
      <c r="C18" t="s">
        <v>222</v>
      </c>
    </row>
    <row r="19" spans="1:3" ht="12.75">
      <c r="A19">
        <v>18</v>
      </c>
      <c r="B19" t="s">
        <v>142</v>
      </c>
      <c r="C19" t="s">
        <v>222</v>
      </c>
    </row>
    <row r="20" spans="1:3" ht="12.75">
      <c r="A20">
        <v>19</v>
      </c>
      <c r="B20" t="s">
        <v>143</v>
      </c>
      <c r="C20" t="s">
        <v>222</v>
      </c>
    </row>
    <row r="21" spans="1:3" ht="12.75">
      <c r="A21">
        <v>20</v>
      </c>
      <c r="B21" t="s">
        <v>144</v>
      </c>
      <c r="C21" t="s">
        <v>222</v>
      </c>
    </row>
    <row r="22" spans="1:3" ht="12.75">
      <c r="A22">
        <v>21</v>
      </c>
      <c r="B22" t="s">
        <v>145</v>
      </c>
      <c r="C22" t="s">
        <v>222</v>
      </c>
    </row>
    <row r="23" spans="1:3" ht="12.75">
      <c r="A23">
        <v>22</v>
      </c>
      <c r="B23" t="s">
        <v>146</v>
      </c>
      <c r="C23" t="s">
        <v>222</v>
      </c>
    </row>
    <row r="24" spans="1:3" ht="12.75">
      <c r="A24">
        <v>23</v>
      </c>
      <c r="B24" t="s">
        <v>147</v>
      </c>
      <c r="C24" t="s">
        <v>222</v>
      </c>
    </row>
    <row r="25" spans="1:3" ht="12.75">
      <c r="A25">
        <v>24</v>
      </c>
      <c r="B25" t="s">
        <v>148</v>
      </c>
      <c r="C25" t="s">
        <v>222</v>
      </c>
    </row>
    <row r="26" spans="1:3" ht="12.75">
      <c r="A26">
        <v>25</v>
      </c>
      <c r="B26" t="s">
        <v>149</v>
      </c>
      <c r="C26" t="s">
        <v>222</v>
      </c>
    </row>
    <row r="27" spans="1:3" ht="12.75">
      <c r="A27">
        <v>26</v>
      </c>
      <c r="B27" t="s">
        <v>150</v>
      </c>
      <c r="C27" t="s">
        <v>222</v>
      </c>
    </row>
    <row r="28" spans="1:3" ht="12.75">
      <c r="A28">
        <v>27</v>
      </c>
      <c r="B28" t="s">
        <v>151</v>
      </c>
      <c r="C28" t="s">
        <v>222</v>
      </c>
    </row>
    <row r="29" spans="1:3" ht="12.75">
      <c r="A29">
        <v>28</v>
      </c>
      <c r="B29" t="s">
        <v>152</v>
      </c>
      <c r="C29" t="s">
        <v>222</v>
      </c>
    </row>
    <row r="30" spans="1:3" ht="12.75">
      <c r="A30">
        <v>29</v>
      </c>
      <c r="B30" t="s">
        <v>153</v>
      </c>
      <c r="C30" t="s">
        <v>222</v>
      </c>
    </row>
    <row r="31" spans="1:3" ht="12.75">
      <c r="A31">
        <v>30</v>
      </c>
      <c r="B31" t="s">
        <v>154</v>
      </c>
      <c r="C31" t="s">
        <v>222</v>
      </c>
    </row>
    <row r="32" spans="1:3" ht="12.75">
      <c r="A32">
        <v>31</v>
      </c>
      <c r="B32" t="s">
        <v>155</v>
      </c>
      <c r="C32" t="s">
        <v>222</v>
      </c>
    </row>
    <row r="33" spans="1:3" ht="12.75">
      <c r="A33">
        <v>32</v>
      </c>
      <c r="B33" t="s">
        <v>156</v>
      </c>
      <c r="C33" t="s">
        <v>222</v>
      </c>
    </row>
    <row r="34" spans="1:3" ht="12.75">
      <c r="A34">
        <v>33</v>
      </c>
      <c r="B34" t="s">
        <v>157</v>
      </c>
      <c r="C34" t="s">
        <v>222</v>
      </c>
    </row>
    <row r="35" spans="1:3" ht="12.75">
      <c r="A35">
        <v>34</v>
      </c>
      <c r="B35" t="s">
        <v>158</v>
      </c>
      <c r="C35" t="s">
        <v>222</v>
      </c>
    </row>
    <row r="36" spans="1:3" ht="12.75">
      <c r="A36">
        <v>35</v>
      </c>
      <c r="B36" t="s">
        <v>159</v>
      </c>
      <c r="C36" t="s">
        <v>222</v>
      </c>
    </row>
    <row r="37" spans="1:3" ht="12.75">
      <c r="A37">
        <v>36</v>
      </c>
      <c r="B37" t="s">
        <v>160</v>
      </c>
      <c r="C37" t="s">
        <v>222</v>
      </c>
    </row>
    <row r="38" spans="1:3" ht="12.75">
      <c r="A38">
        <v>37</v>
      </c>
      <c r="B38" t="s">
        <v>161</v>
      </c>
      <c r="C38" t="s">
        <v>222</v>
      </c>
    </row>
    <row r="39" spans="1:3" ht="12.75">
      <c r="A39">
        <v>38</v>
      </c>
      <c r="B39" t="s">
        <v>162</v>
      </c>
      <c r="C39" t="s">
        <v>222</v>
      </c>
    </row>
    <row r="40" spans="1:3" ht="12.75">
      <c r="A40">
        <v>39</v>
      </c>
      <c r="B40" t="s">
        <v>163</v>
      </c>
      <c r="C40" t="s">
        <v>222</v>
      </c>
    </row>
    <row r="41" spans="1:3" ht="12.75">
      <c r="A41">
        <v>40</v>
      </c>
      <c r="B41" t="s">
        <v>164</v>
      </c>
      <c r="C41" t="s">
        <v>222</v>
      </c>
    </row>
    <row r="42" spans="1:3" ht="12.75">
      <c r="A42">
        <v>41</v>
      </c>
      <c r="B42" t="s">
        <v>165</v>
      </c>
      <c r="C42" t="s">
        <v>222</v>
      </c>
    </row>
    <row r="43" spans="1:3" ht="12.75">
      <c r="A43">
        <v>42</v>
      </c>
      <c r="B43" t="s">
        <v>166</v>
      </c>
      <c r="C43" t="s">
        <v>222</v>
      </c>
    </row>
    <row r="44" spans="1:3" ht="12.75">
      <c r="A44">
        <v>43</v>
      </c>
      <c r="B44" t="s">
        <v>167</v>
      </c>
      <c r="C44" t="s">
        <v>222</v>
      </c>
    </row>
    <row r="45" spans="1:3" ht="12.75">
      <c r="A45">
        <v>44</v>
      </c>
      <c r="B45" t="s">
        <v>168</v>
      </c>
      <c r="C45" t="s">
        <v>222</v>
      </c>
    </row>
    <row r="46" spans="1:3" ht="12.75">
      <c r="A46">
        <v>45</v>
      </c>
      <c r="B46" t="s">
        <v>169</v>
      </c>
      <c r="C46" t="s">
        <v>222</v>
      </c>
    </row>
    <row r="47" spans="1:3" ht="12.75">
      <c r="A47">
        <v>46</v>
      </c>
      <c r="B47" t="s">
        <v>170</v>
      </c>
      <c r="C47" t="s">
        <v>222</v>
      </c>
    </row>
    <row r="48" spans="1:3" ht="12.75">
      <c r="A48">
        <v>47</v>
      </c>
      <c r="B48" t="s">
        <v>171</v>
      </c>
      <c r="C48" t="s">
        <v>222</v>
      </c>
    </row>
    <row r="49" spans="1:3" ht="12.75">
      <c r="A49">
        <v>48</v>
      </c>
      <c r="B49" t="s">
        <v>172</v>
      </c>
      <c r="C49" t="s">
        <v>222</v>
      </c>
    </row>
    <row r="50" spans="1:3" ht="12.75">
      <c r="A50">
        <v>49</v>
      </c>
      <c r="B50" t="s">
        <v>173</v>
      </c>
      <c r="C50" t="s">
        <v>222</v>
      </c>
    </row>
    <row r="51" spans="1:3" ht="12.75">
      <c r="A51">
        <v>50</v>
      </c>
      <c r="B51" t="s">
        <v>174</v>
      </c>
      <c r="C51" t="s">
        <v>222</v>
      </c>
    </row>
    <row r="52" spans="1:3" ht="12.75">
      <c r="A52">
        <v>51</v>
      </c>
      <c r="B52" t="s">
        <v>175</v>
      </c>
      <c r="C52" t="s">
        <v>222</v>
      </c>
    </row>
    <row r="53" spans="1:3" ht="12.75">
      <c r="A53">
        <v>52</v>
      </c>
      <c r="B53" t="s">
        <v>176</v>
      </c>
      <c r="C53" t="s">
        <v>222</v>
      </c>
    </row>
    <row r="54" spans="1:3" ht="12.75">
      <c r="A54">
        <v>53</v>
      </c>
      <c r="B54" t="s">
        <v>177</v>
      </c>
      <c r="C54" t="s">
        <v>222</v>
      </c>
    </row>
    <row r="55" spans="1:3" ht="12.75">
      <c r="A55">
        <v>54</v>
      </c>
      <c r="B55" t="s">
        <v>178</v>
      </c>
      <c r="C55" t="s">
        <v>222</v>
      </c>
    </row>
    <row r="56" spans="1:3" ht="12.75">
      <c r="A56">
        <v>55</v>
      </c>
      <c r="B56" t="s">
        <v>179</v>
      </c>
      <c r="C56" t="s">
        <v>222</v>
      </c>
    </row>
    <row r="57" spans="1:3" ht="12.75">
      <c r="A57">
        <v>56</v>
      </c>
      <c r="B57" t="s">
        <v>180</v>
      </c>
      <c r="C57" t="s">
        <v>222</v>
      </c>
    </row>
    <row r="58" spans="1:3" ht="12.75">
      <c r="A58">
        <v>57</v>
      </c>
      <c r="B58" t="s">
        <v>181</v>
      </c>
      <c r="C58" t="s">
        <v>222</v>
      </c>
    </row>
    <row r="59" spans="1:3" ht="12.75">
      <c r="A59">
        <v>58</v>
      </c>
      <c r="B59" t="s">
        <v>182</v>
      </c>
      <c r="C59" t="s">
        <v>222</v>
      </c>
    </row>
    <row r="60" spans="1:3" ht="12.75">
      <c r="A60">
        <v>59</v>
      </c>
      <c r="B60" t="s">
        <v>183</v>
      </c>
      <c r="C60" t="s">
        <v>222</v>
      </c>
    </row>
    <row r="61" spans="1:3" s="35" customFormat="1" ht="12.75">
      <c r="A61" s="35">
        <v>60</v>
      </c>
      <c r="B61" s="35" t="s">
        <v>31</v>
      </c>
      <c r="C61" s="35" t="s">
        <v>222</v>
      </c>
    </row>
    <row r="63" spans="1:3" ht="12.75">
      <c r="A63">
        <v>1</v>
      </c>
      <c r="B63" t="s">
        <v>184</v>
      </c>
      <c r="C63" t="s">
        <v>221</v>
      </c>
    </row>
    <row r="64" spans="1:3" ht="12.75">
      <c r="A64">
        <v>2</v>
      </c>
      <c r="B64" t="s">
        <v>185</v>
      </c>
      <c r="C64" t="s">
        <v>221</v>
      </c>
    </row>
    <row r="65" spans="1:3" ht="12.75">
      <c r="A65">
        <v>3</v>
      </c>
      <c r="B65" t="s">
        <v>186</v>
      </c>
      <c r="C65" t="s">
        <v>221</v>
      </c>
    </row>
    <row r="66" spans="1:3" ht="12.75">
      <c r="A66">
        <v>4</v>
      </c>
      <c r="B66" t="s">
        <v>187</v>
      </c>
      <c r="C66" t="s">
        <v>221</v>
      </c>
    </row>
    <row r="67" spans="1:3" ht="12.75">
      <c r="A67">
        <v>5</v>
      </c>
      <c r="B67" t="s">
        <v>188</v>
      </c>
      <c r="C67" t="s">
        <v>221</v>
      </c>
    </row>
    <row r="68" spans="1:3" ht="12.75">
      <c r="A68">
        <v>6</v>
      </c>
      <c r="B68" t="s">
        <v>189</v>
      </c>
      <c r="C68" t="s">
        <v>221</v>
      </c>
    </row>
    <row r="69" spans="1:3" ht="12.75">
      <c r="A69">
        <v>7</v>
      </c>
      <c r="B69" t="s">
        <v>190</v>
      </c>
      <c r="C69" t="s">
        <v>221</v>
      </c>
    </row>
    <row r="70" spans="1:3" ht="12.75">
      <c r="A70">
        <v>8</v>
      </c>
      <c r="B70" t="s">
        <v>191</v>
      </c>
      <c r="C70" t="s">
        <v>221</v>
      </c>
    </row>
    <row r="71" spans="1:3" ht="12.75">
      <c r="A71">
        <v>9</v>
      </c>
      <c r="B71" t="s">
        <v>192</v>
      </c>
      <c r="C71" t="s">
        <v>221</v>
      </c>
    </row>
    <row r="72" spans="1:3" ht="12.75">
      <c r="A72">
        <v>10</v>
      </c>
      <c r="B72" t="s">
        <v>193</v>
      </c>
      <c r="C72" t="s">
        <v>221</v>
      </c>
    </row>
    <row r="73" spans="1:3" ht="12.75">
      <c r="A73">
        <v>11</v>
      </c>
      <c r="B73" t="s">
        <v>194</v>
      </c>
      <c r="C73" t="s">
        <v>221</v>
      </c>
    </row>
    <row r="74" spans="1:3" ht="12.75">
      <c r="A74">
        <v>12</v>
      </c>
      <c r="B74" t="s">
        <v>195</v>
      </c>
      <c r="C74" t="s">
        <v>221</v>
      </c>
    </row>
    <row r="75" spans="1:3" ht="12.75">
      <c r="A75">
        <v>13</v>
      </c>
      <c r="B75" t="s">
        <v>196</v>
      </c>
      <c r="C75" t="s">
        <v>221</v>
      </c>
    </row>
    <row r="76" spans="1:3" ht="12.75">
      <c r="A76">
        <v>14</v>
      </c>
      <c r="B76" t="s">
        <v>197</v>
      </c>
      <c r="C76" t="s">
        <v>221</v>
      </c>
    </row>
    <row r="77" spans="1:3" ht="12.75">
      <c r="A77">
        <v>15</v>
      </c>
      <c r="B77" t="s">
        <v>198</v>
      </c>
      <c r="C77" t="s">
        <v>221</v>
      </c>
    </row>
    <row r="78" spans="1:3" ht="12.75">
      <c r="A78">
        <v>16</v>
      </c>
      <c r="B78" t="s">
        <v>199</v>
      </c>
      <c r="C78" t="s">
        <v>221</v>
      </c>
    </row>
    <row r="79" spans="1:3" ht="12.75">
      <c r="A79">
        <v>17</v>
      </c>
      <c r="B79" t="s">
        <v>200</v>
      </c>
      <c r="C79" t="s">
        <v>221</v>
      </c>
    </row>
    <row r="80" spans="1:3" ht="12.75">
      <c r="A80">
        <v>18</v>
      </c>
      <c r="B80" t="s">
        <v>201</v>
      </c>
      <c r="C80" t="s">
        <v>221</v>
      </c>
    </row>
    <row r="81" spans="1:3" ht="12.75">
      <c r="A81">
        <v>19</v>
      </c>
      <c r="B81" t="s">
        <v>202</v>
      </c>
      <c r="C81" t="s">
        <v>221</v>
      </c>
    </row>
    <row r="82" spans="1:3" ht="12.75">
      <c r="A82">
        <v>20</v>
      </c>
      <c r="B82" t="s">
        <v>203</v>
      </c>
      <c r="C82" t="s">
        <v>221</v>
      </c>
    </row>
    <row r="83" spans="1:3" ht="12.75">
      <c r="A83">
        <v>21</v>
      </c>
      <c r="B83" t="s">
        <v>204</v>
      </c>
      <c r="C83" t="s">
        <v>221</v>
      </c>
    </row>
    <row r="84" spans="1:3" ht="12.75">
      <c r="A84">
        <v>22</v>
      </c>
      <c r="B84" t="s">
        <v>205</v>
      </c>
      <c r="C84" t="s">
        <v>221</v>
      </c>
    </row>
    <row r="85" spans="1:3" ht="12.75">
      <c r="A85">
        <v>23</v>
      </c>
      <c r="B85" t="s">
        <v>206</v>
      </c>
      <c r="C85" t="s">
        <v>221</v>
      </c>
    </row>
    <row r="86" spans="1:3" ht="12.75">
      <c r="A86">
        <v>24</v>
      </c>
      <c r="B86" t="s">
        <v>207</v>
      </c>
      <c r="C86" t="s">
        <v>221</v>
      </c>
    </row>
    <row r="87" spans="1:3" ht="12.75">
      <c r="A87">
        <v>25</v>
      </c>
      <c r="B87" t="s">
        <v>208</v>
      </c>
      <c r="C87" t="s">
        <v>221</v>
      </c>
    </row>
    <row r="88" spans="1:3" ht="12.75">
      <c r="A88">
        <v>26</v>
      </c>
      <c r="B88" t="s">
        <v>209</v>
      </c>
      <c r="C88" t="s">
        <v>221</v>
      </c>
    </row>
    <row r="89" spans="1:3" ht="12.75">
      <c r="A89">
        <v>27</v>
      </c>
      <c r="B89" t="s">
        <v>210</v>
      </c>
      <c r="C89" t="s">
        <v>221</v>
      </c>
    </row>
    <row r="90" spans="1:3" ht="12.75">
      <c r="A90">
        <v>28</v>
      </c>
      <c r="B90" t="s">
        <v>211</v>
      </c>
      <c r="C90" t="s">
        <v>221</v>
      </c>
    </row>
    <row r="91" spans="1:3" ht="12.75">
      <c r="A91">
        <v>29</v>
      </c>
      <c r="B91" t="s">
        <v>212</v>
      </c>
      <c r="C91" t="s">
        <v>221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9"/>
  <sheetViews>
    <sheetView tabSelected="1" workbookViewId="0" topLeftCell="A150">
      <selection activeCell="I182" sqref="I182"/>
    </sheetView>
  </sheetViews>
  <sheetFormatPr defaultColWidth="9.140625" defaultRowHeight="12.75"/>
  <cols>
    <col min="1" max="1" width="7.7109375" style="2" customWidth="1"/>
    <col min="2" max="2" width="23.140625" style="3" bestFit="1" customWidth="1"/>
    <col min="3" max="3" width="15.140625" style="3" customWidth="1"/>
    <col min="4" max="4" width="10.7109375" style="20" customWidth="1"/>
    <col min="5" max="5" width="10.7109375" style="2" customWidth="1"/>
    <col min="6" max="6" width="10.7109375" style="21" customWidth="1"/>
    <col min="7" max="7" width="10.7109375" style="2" customWidth="1"/>
    <col min="8" max="10" width="10.7109375" style="21" customWidth="1"/>
    <col min="11" max="16384" width="9.140625" style="3" customWidth="1"/>
  </cols>
  <sheetData>
    <row r="1" spans="2:10" s="1" customFormat="1" ht="13.5" thickBot="1">
      <c r="B1" s="4" t="s">
        <v>25</v>
      </c>
      <c r="C1" s="4" t="s">
        <v>26</v>
      </c>
      <c r="D1" s="4" t="s">
        <v>27</v>
      </c>
      <c r="E1" s="4" t="s">
        <v>54</v>
      </c>
      <c r="F1" s="23" t="s">
        <v>59</v>
      </c>
      <c r="G1" s="4" t="s">
        <v>55</v>
      </c>
      <c r="H1" s="23" t="s">
        <v>59</v>
      </c>
      <c r="I1" s="23" t="s">
        <v>60</v>
      </c>
      <c r="J1" s="23" t="s">
        <v>61</v>
      </c>
    </row>
    <row r="2" spans="1:10" ht="12.75">
      <c r="A2" s="2">
        <v>1</v>
      </c>
      <c r="B2" s="3" t="s">
        <v>35</v>
      </c>
      <c r="C2" s="3" t="s">
        <v>33</v>
      </c>
      <c r="D2" s="20" t="s">
        <v>17</v>
      </c>
      <c r="E2" s="2" t="s">
        <v>34</v>
      </c>
      <c r="F2" s="21">
        <v>35</v>
      </c>
      <c r="I2" s="21">
        <f aca="true" t="shared" si="0" ref="I2:I14">IF(AND(F2&lt;&gt;"",H2&lt;&gt;""),(F2+H2)*0.2,"")</f>
      </c>
      <c r="J2" s="21">
        <f aca="true" t="shared" si="1" ref="J2:J14">F2+H2-IF(I2&lt;&gt;"",I2,0)</f>
        <v>35</v>
      </c>
    </row>
    <row r="3" spans="1:10" ht="12.75">
      <c r="A3" s="2">
        <v>2</v>
      </c>
      <c r="B3" s="3" t="s">
        <v>36</v>
      </c>
      <c r="C3" s="3" t="s">
        <v>33</v>
      </c>
      <c r="D3" s="20" t="s">
        <v>17</v>
      </c>
      <c r="E3" s="2" t="s">
        <v>34</v>
      </c>
      <c r="F3" s="21">
        <v>35</v>
      </c>
      <c r="I3" s="21">
        <f t="shared" si="0"/>
      </c>
      <c r="J3" s="21">
        <f t="shared" si="1"/>
        <v>35</v>
      </c>
    </row>
    <row r="4" spans="1:10" ht="12.75">
      <c r="A4" s="2">
        <v>3</v>
      </c>
      <c r="B4" s="3" t="s">
        <v>37</v>
      </c>
      <c r="C4" s="3" t="s">
        <v>33</v>
      </c>
      <c r="D4" s="20" t="s">
        <v>17</v>
      </c>
      <c r="E4" s="2" t="s">
        <v>34</v>
      </c>
      <c r="F4" s="21">
        <v>35</v>
      </c>
      <c r="I4" s="21">
        <f t="shared" si="0"/>
      </c>
      <c r="J4" s="21">
        <f t="shared" si="1"/>
        <v>35</v>
      </c>
    </row>
    <row r="5" spans="1:10" ht="12.75">
      <c r="A5" s="2">
        <v>4</v>
      </c>
      <c r="B5" s="3" t="s">
        <v>38</v>
      </c>
      <c r="C5" s="3" t="s">
        <v>33</v>
      </c>
      <c r="D5" s="20" t="s">
        <v>17</v>
      </c>
      <c r="E5" s="2" t="s">
        <v>39</v>
      </c>
      <c r="F5" s="21">
        <v>35</v>
      </c>
      <c r="G5" s="2" t="s">
        <v>40</v>
      </c>
      <c r="H5" s="21">
        <v>35</v>
      </c>
      <c r="I5" s="21">
        <f t="shared" si="0"/>
        <v>14</v>
      </c>
      <c r="J5" s="21">
        <f t="shared" si="1"/>
        <v>56</v>
      </c>
    </row>
    <row r="6" spans="1:10" ht="12.75">
      <c r="A6" s="2">
        <v>5</v>
      </c>
      <c r="B6" s="3" t="s">
        <v>41</v>
      </c>
      <c r="C6" s="3" t="s">
        <v>33</v>
      </c>
      <c r="D6" s="20" t="s">
        <v>17</v>
      </c>
      <c r="E6" s="2" t="s">
        <v>42</v>
      </c>
      <c r="F6" s="21">
        <v>25</v>
      </c>
      <c r="I6" s="21">
        <f t="shared" si="0"/>
      </c>
      <c r="J6" s="21">
        <f t="shared" si="1"/>
        <v>25</v>
      </c>
    </row>
    <row r="7" spans="1:10" ht="12.75">
      <c r="A7" s="2">
        <v>6</v>
      </c>
      <c r="B7" s="3" t="s">
        <v>43</v>
      </c>
      <c r="C7" s="3" t="s">
        <v>33</v>
      </c>
      <c r="D7" s="20" t="s">
        <v>17</v>
      </c>
      <c r="E7" s="2" t="s">
        <v>42</v>
      </c>
      <c r="F7" s="21">
        <v>25</v>
      </c>
      <c r="I7" s="21">
        <f t="shared" si="0"/>
      </c>
      <c r="J7" s="21">
        <f t="shared" si="1"/>
        <v>25</v>
      </c>
    </row>
    <row r="8" spans="1:10" ht="12.75">
      <c r="A8" s="2">
        <v>7</v>
      </c>
      <c r="B8" s="3" t="s">
        <v>44</v>
      </c>
      <c r="C8" s="3" t="s">
        <v>33</v>
      </c>
      <c r="D8" s="20" t="s">
        <v>17</v>
      </c>
      <c r="E8" s="2" t="s">
        <v>42</v>
      </c>
      <c r="F8" s="21">
        <v>25</v>
      </c>
      <c r="I8" s="21">
        <f t="shared" si="0"/>
      </c>
      <c r="J8" s="21">
        <f t="shared" si="1"/>
        <v>25</v>
      </c>
    </row>
    <row r="9" spans="1:10" ht="12.75">
      <c r="A9" s="2">
        <v>8</v>
      </c>
      <c r="B9" s="3" t="s">
        <v>45</v>
      </c>
      <c r="C9" s="3" t="s">
        <v>33</v>
      </c>
      <c r="D9" s="20" t="s">
        <v>17</v>
      </c>
      <c r="E9" s="2" t="s">
        <v>42</v>
      </c>
      <c r="F9" s="21">
        <v>25</v>
      </c>
      <c r="I9" s="21">
        <f t="shared" si="0"/>
      </c>
      <c r="J9" s="21">
        <f t="shared" si="1"/>
        <v>25</v>
      </c>
    </row>
    <row r="10" spans="1:10" ht="12.75">
      <c r="A10" s="2">
        <v>9</v>
      </c>
      <c r="B10" s="3" t="s">
        <v>46</v>
      </c>
      <c r="C10" s="3" t="s">
        <v>33</v>
      </c>
      <c r="D10" s="20" t="s">
        <v>17</v>
      </c>
      <c r="E10" s="2" t="s">
        <v>47</v>
      </c>
      <c r="F10" s="21">
        <v>25</v>
      </c>
      <c r="I10" s="21">
        <f t="shared" si="0"/>
      </c>
      <c r="J10" s="21">
        <f t="shared" si="1"/>
        <v>25</v>
      </c>
    </row>
    <row r="11" spans="1:10" ht="12.75">
      <c r="A11" s="2">
        <v>10</v>
      </c>
      <c r="B11" s="3" t="s">
        <v>48</v>
      </c>
      <c r="C11" s="3" t="s">
        <v>33</v>
      </c>
      <c r="D11" s="20" t="s">
        <v>17</v>
      </c>
      <c r="E11" s="2" t="s">
        <v>47</v>
      </c>
      <c r="F11" s="21">
        <v>25</v>
      </c>
      <c r="I11" s="21">
        <f t="shared" si="0"/>
      </c>
      <c r="J11" s="21">
        <f t="shared" si="1"/>
        <v>25</v>
      </c>
    </row>
    <row r="12" spans="1:10" ht="12.75">
      <c r="A12" s="2">
        <v>11</v>
      </c>
      <c r="B12" s="3" t="s">
        <v>49</v>
      </c>
      <c r="C12" s="3" t="s">
        <v>33</v>
      </c>
      <c r="D12" s="20" t="s">
        <v>17</v>
      </c>
      <c r="E12" s="2" t="s">
        <v>50</v>
      </c>
      <c r="F12" s="21">
        <v>35</v>
      </c>
      <c r="G12" s="2" t="s">
        <v>40</v>
      </c>
      <c r="H12" s="21">
        <v>35</v>
      </c>
      <c r="I12" s="21">
        <f t="shared" si="0"/>
        <v>14</v>
      </c>
      <c r="J12" s="21">
        <f t="shared" si="1"/>
        <v>56</v>
      </c>
    </row>
    <row r="13" spans="1:10" ht="12.75">
      <c r="A13" s="2">
        <v>12</v>
      </c>
      <c r="B13" s="3" t="s">
        <v>51</v>
      </c>
      <c r="C13" s="3" t="s">
        <v>33</v>
      </c>
      <c r="D13" s="20" t="s">
        <v>17</v>
      </c>
      <c r="E13" s="2" t="s">
        <v>53</v>
      </c>
      <c r="F13" s="21">
        <v>25</v>
      </c>
      <c r="I13" s="21">
        <f t="shared" si="0"/>
      </c>
      <c r="J13" s="21">
        <f t="shared" si="1"/>
        <v>25</v>
      </c>
    </row>
    <row r="14" spans="1:10" ht="13.5" thickBot="1">
      <c r="A14" s="2">
        <v>13</v>
      </c>
      <c r="B14" s="29" t="s">
        <v>52</v>
      </c>
      <c r="C14" s="29" t="s">
        <v>33</v>
      </c>
      <c r="D14" s="30" t="s">
        <v>17</v>
      </c>
      <c r="E14" s="32" t="s">
        <v>53</v>
      </c>
      <c r="F14" s="31">
        <v>25</v>
      </c>
      <c r="G14" s="32"/>
      <c r="H14" s="31"/>
      <c r="I14" s="31">
        <f t="shared" si="0"/>
      </c>
      <c r="J14" s="31">
        <f t="shared" si="1"/>
        <v>25</v>
      </c>
    </row>
    <row r="15" spans="1:10" s="24" customFormat="1" ht="15.75">
      <c r="A15" s="33"/>
      <c r="B15" s="25"/>
      <c r="C15" s="25" t="s">
        <v>33</v>
      </c>
      <c r="D15" s="26"/>
      <c r="E15" s="27"/>
      <c r="F15" s="28"/>
      <c r="G15" s="27"/>
      <c r="H15" s="28"/>
      <c r="I15" s="28"/>
      <c r="J15" s="28">
        <f>SUM(J2:J14)</f>
        <v>417</v>
      </c>
    </row>
    <row r="18" spans="2:10" s="1" customFormat="1" ht="13.5" thickBot="1">
      <c r="B18" s="4" t="s">
        <v>25</v>
      </c>
      <c r="C18" s="4" t="s">
        <v>26</v>
      </c>
      <c r="D18" s="4" t="s">
        <v>27</v>
      </c>
      <c r="E18" s="4" t="s">
        <v>54</v>
      </c>
      <c r="F18" s="23" t="s">
        <v>59</v>
      </c>
      <c r="G18" s="4" t="s">
        <v>55</v>
      </c>
      <c r="H18" s="23" t="s">
        <v>59</v>
      </c>
      <c r="I18" s="23" t="s">
        <v>60</v>
      </c>
      <c r="J18" s="23" t="s">
        <v>61</v>
      </c>
    </row>
    <row r="19" spans="1:10" ht="12.75">
      <c r="A19" s="2">
        <v>1</v>
      </c>
      <c r="B19" s="3" t="s">
        <v>64</v>
      </c>
      <c r="C19" s="3" t="s">
        <v>63</v>
      </c>
      <c r="D19" s="20" t="s">
        <v>17</v>
      </c>
      <c r="E19" s="2" t="s">
        <v>34</v>
      </c>
      <c r="F19" s="21">
        <v>35</v>
      </c>
      <c r="G19" s="2" t="s">
        <v>40</v>
      </c>
      <c r="H19" s="21">
        <v>35</v>
      </c>
      <c r="I19" s="21">
        <f>IF(AND(F19&lt;&gt;"",H19&lt;&gt;""),(F19+H19)*0.2,"")</f>
        <v>14</v>
      </c>
      <c r="J19" s="21">
        <f aca="true" t="shared" si="2" ref="J19:J31">F19+H19-IF(I19&lt;&gt;"",I19,0)</f>
        <v>56</v>
      </c>
    </row>
    <row r="20" spans="1:10" ht="12.75">
      <c r="A20" s="2">
        <v>2</v>
      </c>
      <c r="B20" s="3" t="s">
        <v>65</v>
      </c>
      <c r="C20" s="3" t="s">
        <v>63</v>
      </c>
      <c r="D20" s="20" t="s">
        <v>17</v>
      </c>
      <c r="E20" s="2" t="s">
        <v>39</v>
      </c>
      <c r="F20" s="21">
        <v>35</v>
      </c>
      <c r="G20" s="2" t="s">
        <v>40</v>
      </c>
      <c r="H20" s="21">
        <v>35</v>
      </c>
      <c r="I20" s="21">
        <f>IF(AND(F20&lt;&gt;"",H20&lt;&gt;""),(F20+H20)*0.2,"")</f>
        <v>14</v>
      </c>
      <c r="J20" s="21">
        <f t="shared" si="2"/>
        <v>56</v>
      </c>
    </row>
    <row r="21" spans="1:10" ht="12.75">
      <c r="A21" s="2">
        <v>3</v>
      </c>
      <c r="B21" s="3" t="s">
        <v>66</v>
      </c>
      <c r="C21" s="3" t="s">
        <v>63</v>
      </c>
      <c r="D21" s="20" t="s">
        <v>17</v>
      </c>
      <c r="E21" s="2" t="s">
        <v>50</v>
      </c>
      <c r="F21" s="21">
        <v>35</v>
      </c>
      <c r="G21" s="2" t="s">
        <v>57</v>
      </c>
      <c r="H21" s="21">
        <v>35</v>
      </c>
      <c r="I21" s="21">
        <f>IF(AND(F21&lt;&gt;"",H21&lt;&gt;""),(F21+H21)*0.2,"")</f>
        <v>14</v>
      </c>
      <c r="J21" s="21">
        <f t="shared" si="2"/>
        <v>56</v>
      </c>
    </row>
    <row r="22" spans="1:10" ht="12.75">
      <c r="A22" s="2">
        <v>4</v>
      </c>
      <c r="B22" s="3" t="s">
        <v>67</v>
      </c>
      <c r="C22" s="3" t="s">
        <v>63</v>
      </c>
      <c r="D22" s="20" t="s">
        <v>17</v>
      </c>
      <c r="E22" s="2" t="s">
        <v>75</v>
      </c>
      <c r="F22" s="21">
        <v>25</v>
      </c>
      <c r="G22" s="2" t="s">
        <v>57</v>
      </c>
      <c r="H22" s="21">
        <v>35</v>
      </c>
      <c r="I22" s="21">
        <f>IF(AND(F22&lt;&gt;"",H22&lt;&gt;""),(F22+H22)*0.2,"")</f>
        <v>12</v>
      </c>
      <c r="J22" s="21">
        <f t="shared" si="2"/>
        <v>48</v>
      </c>
    </row>
    <row r="23" spans="1:10" ht="12.75">
      <c r="A23" s="2">
        <v>5</v>
      </c>
      <c r="B23" s="3" t="s">
        <v>68</v>
      </c>
      <c r="C23" s="3" t="s">
        <v>63</v>
      </c>
      <c r="D23" s="20" t="s">
        <v>17</v>
      </c>
      <c r="E23" s="2" t="s">
        <v>39</v>
      </c>
      <c r="F23" s="21">
        <v>35</v>
      </c>
      <c r="G23" s="2" t="s">
        <v>40</v>
      </c>
      <c r="H23" s="21">
        <v>35</v>
      </c>
      <c r="I23" s="21">
        <f>IF(AND(F23&lt;&gt;"",H23&lt;&gt;""),(F23+H23)*0.2,"")</f>
        <v>14</v>
      </c>
      <c r="J23" s="21">
        <f t="shared" si="2"/>
        <v>56</v>
      </c>
    </row>
    <row r="24" spans="1:10" ht="12.75">
      <c r="A24" s="2">
        <v>6</v>
      </c>
      <c r="B24" s="3" t="s">
        <v>70</v>
      </c>
      <c r="C24" s="3" t="s">
        <v>63</v>
      </c>
      <c r="D24" s="20" t="s">
        <v>17</v>
      </c>
      <c r="E24" s="2" t="s">
        <v>39</v>
      </c>
      <c r="J24" s="21">
        <f t="shared" si="2"/>
        <v>0</v>
      </c>
    </row>
    <row r="25" spans="1:10" ht="12.75">
      <c r="A25" s="2">
        <v>7</v>
      </c>
      <c r="B25" s="3" t="s">
        <v>71</v>
      </c>
      <c r="C25" s="3" t="s">
        <v>63</v>
      </c>
      <c r="D25" s="20" t="s">
        <v>17</v>
      </c>
      <c r="E25" s="2" t="s">
        <v>39</v>
      </c>
      <c r="J25" s="21">
        <f t="shared" si="2"/>
        <v>0</v>
      </c>
    </row>
    <row r="26" spans="1:10" ht="12.75">
      <c r="A26" s="2">
        <v>8</v>
      </c>
      <c r="B26" s="3" t="s">
        <v>72</v>
      </c>
      <c r="C26" s="3" t="s">
        <v>63</v>
      </c>
      <c r="D26" s="20" t="s">
        <v>17</v>
      </c>
      <c r="E26" s="2" t="s">
        <v>53</v>
      </c>
      <c r="J26" s="21">
        <f t="shared" si="2"/>
        <v>0</v>
      </c>
    </row>
    <row r="27" spans="1:10" ht="12.75">
      <c r="A27" s="2">
        <v>9</v>
      </c>
      <c r="B27" s="3" t="s">
        <v>74</v>
      </c>
      <c r="C27" s="3" t="s">
        <v>63</v>
      </c>
      <c r="D27" s="20" t="s">
        <v>17</v>
      </c>
      <c r="E27" s="2" t="s">
        <v>34</v>
      </c>
      <c r="J27" s="21">
        <f t="shared" si="2"/>
        <v>0</v>
      </c>
    </row>
    <row r="28" spans="1:10" ht="12.75">
      <c r="A28" s="2">
        <v>10</v>
      </c>
      <c r="B28" s="3" t="s">
        <v>82</v>
      </c>
      <c r="C28" s="3" t="s">
        <v>63</v>
      </c>
      <c r="D28" s="20" t="s">
        <v>17</v>
      </c>
      <c r="E28" s="2" t="s">
        <v>34</v>
      </c>
      <c r="J28" s="21">
        <f t="shared" si="2"/>
        <v>0</v>
      </c>
    </row>
    <row r="29" spans="1:10" ht="12.75">
      <c r="A29" s="2">
        <v>11</v>
      </c>
      <c r="B29" s="3" t="s">
        <v>83</v>
      </c>
      <c r="C29" s="3" t="s">
        <v>63</v>
      </c>
      <c r="D29" s="20" t="s">
        <v>17</v>
      </c>
      <c r="E29" s="2" t="s">
        <v>39</v>
      </c>
      <c r="J29" s="21">
        <f t="shared" si="2"/>
        <v>0</v>
      </c>
    </row>
    <row r="30" spans="1:10" ht="12.75">
      <c r="A30" s="2">
        <v>12</v>
      </c>
      <c r="B30" s="3" t="s">
        <v>73</v>
      </c>
      <c r="C30" s="3" t="s">
        <v>63</v>
      </c>
      <c r="D30" s="20" t="s">
        <v>17</v>
      </c>
      <c r="E30" s="2" t="s">
        <v>39</v>
      </c>
      <c r="J30" s="21">
        <f t="shared" si="2"/>
        <v>0</v>
      </c>
    </row>
    <row r="31" spans="1:10" ht="13.5" thickBot="1">
      <c r="A31" s="2">
        <v>13</v>
      </c>
      <c r="B31" s="3" t="s">
        <v>69</v>
      </c>
      <c r="C31" s="3" t="s">
        <v>63</v>
      </c>
      <c r="D31" s="20" t="s">
        <v>17</v>
      </c>
      <c r="E31" s="2" t="s">
        <v>39</v>
      </c>
      <c r="F31" s="21">
        <v>35</v>
      </c>
      <c r="I31" s="21">
        <f>IF(AND(F31&lt;&gt;"",H31&lt;&gt;""),(F31+H31)*0.2,"")</f>
      </c>
      <c r="J31" s="21">
        <f t="shared" si="2"/>
        <v>35</v>
      </c>
    </row>
    <row r="32" spans="1:10" s="24" customFormat="1" ht="15.75">
      <c r="A32" s="33"/>
      <c r="B32" s="25"/>
      <c r="C32" s="25" t="s">
        <v>63</v>
      </c>
      <c r="D32" s="26"/>
      <c r="E32" s="27"/>
      <c r="F32" s="28"/>
      <c r="G32" s="27"/>
      <c r="H32" s="28"/>
      <c r="I32" s="28"/>
      <c r="J32" s="28">
        <f>SUM(J19:J31)</f>
        <v>307</v>
      </c>
    </row>
    <row r="35" spans="2:10" s="1" customFormat="1" ht="13.5" thickBot="1">
      <c r="B35" s="4" t="s">
        <v>25</v>
      </c>
      <c r="C35" s="4" t="s">
        <v>26</v>
      </c>
      <c r="D35" s="4" t="s">
        <v>27</v>
      </c>
      <c r="E35" s="4" t="s">
        <v>54</v>
      </c>
      <c r="F35" s="23" t="s">
        <v>59</v>
      </c>
      <c r="G35" s="4" t="s">
        <v>55</v>
      </c>
      <c r="H35" s="23" t="s">
        <v>59</v>
      </c>
      <c r="I35" s="23" t="s">
        <v>60</v>
      </c>
      <c r="J35" s="23" t="s">
        <v>61</v>
      </c>
    </row>
    <row r="36" spans="1:10" ht="12.75">
      <c r="A36" s="2">
        <v>1</v>
      </c>
      <c r="B36" s="3" t="s">
        <v>14</v>
      </c>
      <c r="C36" s="3" t="s">
        <v>13</v>
      </c>
      <c r="D36" s="20" t="s">
        <v>17</v>
      </c>
      <c r="E36" s="2" t="s">
        <v>39</v>
      </c>
      <c r="F36" s="21">
        <v>35</v>
      </c>
      <c r="G36" s="2" t="s">
        <v>40</v>
      </c>
      <c r="H36" s="21">
        <v>35</v>
      </c>
      <c r="I36" s="21">
        <f aca="true" t="shared" si="3" ref="I36:I68">IF(AND(F36&lt;&gt;"",H36&lt;&gt;""),(F36+H36)*0.2,"")</f>
        <v>14</v>
      </c>
      <c r="J36" s="21">
        <f aca="true" t="shared" si="4" ref="J36:J68">F36+H36-IF(I36&lt;&gt;"",I36,0)</f>
        <v>56</v>
      </c>
    </row>
    <row r="37" spans="1:10" ht="12.75">
      <c r="A37" s="2">
        <v>2</v>
      </c>
      <c r="B37" s="3" t="s">
        <v>15</v>
      </c>
      <c r="C37" s="3" t="s">
        <v>13</v>
      </c>
      <c r="D37" s="20" t="s">
        <v>17</v>
      </c>
      <c r="E37" s="2" t="s">
        <v>50</v>
      </c>
      <c r="F37" s="21">
        <v>35</v>
      </c>
      <c r="G37" s="2" t="s">
        <v>40</v>
      </c>
      <c r="H37" s="21">
        <v>35</v>
      </c>
      <c r="I37" s="21">
        <f t="shared" si="3"/>
        <v>14</v>
      </c>
      <c r="J37" s="21">
        <f t="shared" si="4"/>
        <v>56</v>
      </c>
    </row>
    <row r="38" spans="1:10" ht="12.75">
      <c r="A38" s="2">
        <v>3</v>
      </c>
      <c r="B38" s="3" t="s">
        <v>30</v>
      </c>
      <c r="C38" s="3" t="s">
        <v>13</v>
      </c>
      <c r="D38" s="20" t="s">
        <v>17</v>
      </c>
      <c r="G38" s="2" t="s">
        <v>40</v>
      </c>
      <c r="H38" s="21">
        <v>35</v>
      </c>
      <c r="I38" s="21">
        <f t="shared" si="3"/>
      </c>
      <c r="J38" s="21">
        <f t="shared" si="4"/>
        <v>35</v>
      </c>
    </row>
    <row r="39" spans="1:10" ht="12.75">
      <c r="A39" s="2">
        <v>4</v>
      </c>
      <c r="B39" s="3" t="s">
        <v>31</v>
      </c>
      <c r="C39" s="3" t="s">
        <v>13</v>
      </c>
      <c r="D39" s="20" t="s">
        <v>17</v>
      </c>
      <c r="E39" s="22"/>
      <c r="G39" s="2" t="s">
        <v>57</v>
      </c>
      <c r="H39" s="21">
        <v>35</v>
      </c>
      <c r="I39" s="21">
        <f t="shared" si="3"/>
      </c>
      <c r="J39" s="21">
        <f t="shared" si="4"/>
        <v>35</v>
      </c>
    </row>
    <row r="40" spans="1:10" ht="12.75">
      <c r="A40" s="2">
        <v>5</v>
      </c>
      <c r="B40" s="3" t="s">
        <v>32</v>
      </c>
      <c r="C40" s="3" t="s">
        <v>13</v>
      </c>
      <c r="D40" s="20" t="s">
        <v>17</v>
      </c>
      <c r="G40" s="2" t="s">
        <v>40</v>
      </c>
      <c r="H40" s="21">
        <v>35</v>
      </c>
      <c r="I40" s="21">
        <f t="shared" si="3"/>
      </c>
      <c r="J40" s="21">
        <f t="shared" si="4"/>
        <v>35</v>
      </c>
    </row>
    <row r="41" spans="1:10" ht="12.75">
      <c r="A41" s="2">
        <v>6</v>
      </c>
      <c r="B41" s="3" t="s">
        <v>11</v>
      </c>
      <c r="C41" s="3" t="s">
        <v>13</v>
      </c>
      <c r="D41" s="20" t="s">
        <v>17</v>
      </c>
      <c r="E41" s="2" t="s">
        <v>50</v>
      </c>
      <c r="F41" s="21">
        <v>35</v>
      </c>
      <c r="G41" s="2" t="s">
        <v>40</v>
      </c>
      <c r="H41" s="21">
        <v>35</v>
      </c>
      <c r="I41" s="21">
        <f t="shared" si="3"/>
        <v>14</v>
      </c>
      <c r="J41" s="21">
        <f t="shared" si="4"/>
        <v>56</v>
      </c>
    </row>
    <row r="42" spans="1:10" ht="12.75">
      <c r="A42" s="2">
        <v>7</v>
      </c>
      <c r="B42" s="3" t="s">
        <v>12</v>
      </c>
      <c r="C42" s="3" t="s">
        <v>13</v>
      </c>
      <c r="D42" s="20" t="s">
        <v>17</v>
      </c>
      <c r="E42" s="2" t="s">
        <v>85</v>
      </c>
      <c r="F42" s="21">
        <v>20</v>
      </c>
      <c r="G42" s="2" t="s">
        <v>40</v>
      </c>
      <c r="H42" s="21">
        <v>35</v>
      </c>
      <c r="I42" s="21">
        <f t="shared" si="3"/>
        <v>11</v>
      </c>
      <c r="J42" s="21">
        <f t="shared" si="4"/>
        <v>44</v>
      </c>
    </row>
    <row r="43" spans="1:10" ht="12.75">
      <c r="A43" s="2">
        <v>8</v>
      </c>
      <c r="B43" s="3" t="s">
        <v>62</v>
      </c>
      <c r="C43" s="3" t="s">
        <v>13</v>
      </c>
      <c r="D43" s="20" t="s">
        <v>17</v>
      </c>
      <c r="E43" s="2" t="s">
        <v>50</v>
      </c>
      <c r="F43" s="21">
        <v>35</v>
      </c>
      <c r="I43" s="21">
        <f t="shared" si="3"/>
      </c>
      <c r="J43" s="21">
        <f t="shared" si="4"/>
        <v>35</v>
      </c>
    </row>
    <row r="44" spans="1:10" ht="12.75">
      <c r="A44" s="2">
        <v>9</v>
      </c>
      <c r="B44" s="3" t="s">
        <v>84</v>
      </c>
      <c r="C44" s="3" t="s">
        <v>13</v>
      </c>
      <c r="D44" s="20" t="s">
        <v>17</v>
      </c>
      <c r="E44" s="2" t="s">
        <v>47</v>
      </c>
      <c r="F44" s="21">
        <v>25</v>
      </c>
      <c r="G44" s="2" t="s">
        <v>57</v>
      </c>
      <c r="H44" s="21">
        <v>35</v>
      </c>
      <c r="I44" s="21">
        <f t="shared" si="3"/>
        <v>12</v>
      </c>
      <c r="J44" s="21">
        <f t="shared" si="4"/>
        <v>48</v>
      </c>
    </row>
    <row r="45" spans="1:10" ht="12.75">
      <c r="A45" s="2">
        <v>10</v>
      </c>
      <c r="B45" s="3" t="s">
        <v>76</v>
      </c>
      <c r="C45" s="3" t="s">
        <v>13</v>
      </c>
      <c r="D45" s="20" t="s">
        <v>17</v>
      </c>
      <c r="E45" s="2" t="s">
        <v>85</v>
      </c>
      <c r="F45" s="21">
        <v>20</v>
      </c>
      <c r="G45" s="2" t="s">
        <v>86</v>
      </c>
      <c r="H45" s="21">
        <v>20</v>
      </c>
      <c r="I45" s="21">
        <f t="shared" si="3"/>
        <v>8</v>
      </c>
      <c r="J45" s="21">
        <f t="shared" si="4"/>
        <v>32</v>
      </c>
    </row>
    <row r="46" spans="1:10" ht="12.75">
      <c r="A46" s="2">
        <v>11</v>
      </c>
      <c r="B46" s="3" t="s">
        <v>56</v>
      </c>
      <c r="C46" s="3" t="s">
        <v>13</v>
      </c>
      <c r="D46" s="20" t="s">
        <v>17</v>
      </c>
      <c r="E46" s="2" t="s">
        <v>34</v>
      </c>
      <c r="F46" s="21">
        <v>35</v>
      </c>
      <c r="G46" s="2" t="s">
        <v>86</v>
      </c>
      <c r="H46" s="21">
        <v>20</v>
      </c>
      <c r="I46" s="21">
        <f t="shared" si="3"/>
        <v>11</v>
      </c>
      <c r="J46" s="21">
        <f t="shared" si="4"/>
        <v>44</v>
      </c>
    </row>
    <row r="47" spans="1:10" ht="12.75">
      <c r="A47" s="2">
        <v>12</v>
      </c>
      <c r="B47" s="3" t="s">
        <v>87</v>
      </c>
      <c r="C47" s="3" t="s">
        <v>13</v>
      </c>
      <c r="D47" s="20" t="s">
        <v>17</v>
      </c>
      <c r="E47" s="2" t="s">
        <v>75</v>
      </c>
      <c r="F47" s="21">
        <v>25</v>
      </c>
      <c r="G47" s="2" t="s">
        <v>86</v>
      </c>
      <c r="H47" s="21">
        <v>20</v>
      </c>
      <c r="I47" s="21">
        <f t="shared" si="3"/>
        <v>9</v>
      </c>
      <c r="J47" s="21">
        <f t="shared" si="4"/>
        <v>36</v>
      </c>
    </row>
    <row r="48" spans="1:10" ht="12.75">
      <c r="A48" s="2">
        <v>13</v>
      </c>
      <c r="B48" s="3" t="s">
        <v>88</v>
      </c>
      <c r="C48" s="3" t="s">
        <v>13</v>
      </c>
      <c r="D48" s="20" t="s">
        <v>17</v>
      </c>
      <c r="E48" s="2" t="s">
        <v>50</v>
      </c>
      <c r="F48" s="21">
        <v>35</v>
      </c>
      <c r="I48" s="21">
        <f t="shared" si="3"/>
      </c>
      <c r="J48" s="21">
        <f t="shared" si="4"/>
        <v>35</v>
      </c>
    </row>
    <row r="49" spans="1:10" ht="12.75">
      <c r="A49" s="2">
        <v>14</v>
      </c>
      <c r="B49" s="3" t="s">
        <v>89</v>
      </c>
      <c r="C49" s="3" t="s">
        <v>13</v>
      </c>
      <c r="D49" s="20" t="s">
        <v>17</v>
      </c>
      <c r="E49" s="2" t="s">
        <v>47</v>
      </c>
      <c r="F49" s="21">
        <v>25</v>
      </c>
      <c r="G49" s="2" t="s">
        <v>86</v>
      </c>
      <c r="H49" s="21">
        <v>20</v>
      </c>
      <c r="I49" s="21">
        <f t="shared" si="3"/>
        <v>9</v>
      </c>
      <c r="J49" s="21">
        <f t="shared" si="4"/>
        <v>36</v>
      </c>
    </row>
    <row r="50" spans="1:10" ht="12.75">
      <c r="A50" s="2">
        <v>15</v>
      </c>
      <c r="B50" s="3" t="s">
        <v>90</v>
      </c>
      <c r="C50" s="3" t="s">
        <v>13</v>
      </c>
      <c r="D50" s="20" t="s">
        <v>17</v>
      </c>
      <c r="E50" s="2" t="s">
        <v>39</v>
      </c>
      <c r="F50" s="21">
        <v>35</v>
      </c>
      <c r="I50" s="21">
        <f t="shared" si="3"/>
      </c>
      <c r="J50" s="21">
        <f t="shared" si="4"/>
        <v>35</v>
      </c>
    </row>
    <row r="51" spans="1:10" ht="12.75">
      <c r="A51" s="2">
        <v>16</v>
      </c>
      <c r="B51" s="3" t="s">
        <v>120</v>
      </c>
      <c r="C51" s="3" t="s">
        <v>13</v>
      </c>
      <c r="D51" s="20" t="s">
        <v>17</v>
      </c>
      <c r="E51" s="2" t="s">
        <v>39</v>
      </c>
      <c r="F51" s="21">
        <v>35</v>
      </c>
      <c r="G51" s="2" t="s">
        <v>40</v>
      </c>
      <c r="H51" s="21">
        <v>35</v>
      </c>
      <c r="I51" s="21">
        <f t="shared" si="3"/>
        <v>14</v>
      </c>
      <c r="J51" s="21">
        <f t="shared" si="4"/>
        <v>56</v>
      </c>
    </row>
    <row r="52" spans="1:10" ht="12.75">
      <c r="A52" s="2">
        <v>17</v>
      </c>
      <c r="B52" s="3" t="s">
        <v>121</v>
      </c>
      <c r="C52" s="3" t="s">
        <v>13</v>
      </c>
      <c r="D52" s="20" t="s">
        <v>17</v>
      </c>
      <c r="G52" s="2" t="s">
        <v>57</v>
      </c>
      <c r="H52" s="21">
        <v>35</v>
      </c>
      <c r="I52" s="21">
        <f t="shared" si="3"/>
      </c>
      <c r="J52" s="21">
        <f t="shared" si="4"/>
        <v>35</v>
      </c>
    </row>
    <row r="53" spans="1:10" s="24" customFormat="1" ht="12.75" customHeight="1">
      <c r="A53" s="2">
        <v>18</v>
      </c>
      <c r="B53" s="3" t="s">
        <v>91</v>
      </c>
      <c r="C53" s="3" t="s">
        <v>13</v>
      </c>
      <c r="D53" s="20" t="s">
        <v>17</v>
      </c>
      <c r="E53" s="2" t="s">
        <v>50</v>
      </c>
      <c r="F53" s="21">
        <v>35</v>
      </c>
      <c r="G53" s="22"/>
      <c r="H53" s="21"/>
      <c r="I53" s="21">
        <f t="shared" si="3"/>
      </c>
      <c r="J53" s="21">
        <f t="shared" si="4"/>
        <v>35</v>
      </c>
    </row>
    <row r="54" spans="1:10" ht="12.75">
      <c r="A54" s="2">
        <v>19</v>
      </c>
      <c r="B54" s="29" t="s">
        <v>58</v>
      </c>
      <c r="C54" s="29" t="s">
        <v>13</v>
      </c>
      <c r="D54" s="30" t="s">
        <v>17</v>
      </c>
      <c r="E54" s="32" t="s">
        <v>50</v>
      </c>
      <c r="F54" s="31">
        <v>35</v>
      </c>
      <c r="G54" s="32" t="s">
        <v>86</v>
      </c>
      <c r="H54" s="31">
        <v>20</v>
      </c>
      <c r="I54" s="21">
        <f t="shared" si="3"/>
        <v>11</v>
      </c>
      <c r="J54" s="21">
        <f t="shared" si="4"/>
        <v>44</v>
      </c>
    </row>
    <row r="55" spans="1:10" ht="12.75">
      <c r="A55" s="2">
        <v>20</v>
      </c>
      <c r="B55" s="34" t="s">
        <v>214</v>
      </c>
      <c r="C55" s="29" t="s">
        <v>13</v>
      </c>
      <c r="D55" s="30" t="s">
        <v>17</v>
      </c>
      <c r="E55" s="32" t="s">
        <v>97</v>
      </c>
      <c r="F55" s="31">
        <v>35</v>
      </c>
      <c r="G55" s="32"/>
      <c r="H55" s="31"/>
      <c r="I55" s="21">
        <f t="shared" si="3"/>
      </c>
      <c r="J55" s="21">
        <f t="shared" si="4"/>
        <v>35</v>
      </c>
    </row>
    <row r="56" spans="1:10" ht="12.75">
      <c r="A56" s="2">
        <v>21</v>
      </c>
      <c r="B56" s="34" t="s">
        <v>213</v>
      </c>
      <c r="C56" s="29" t="s">
        <v>13</v>
      </c>
      <c r="D56" s="30" t="s">
        <v>17</v>
      </c>
      <c r="E56" s="32" t="s">
        <v>34</v>
      </c>
      <c r="F56" s="31">
        <v>35</v>
      </c>
      <c r="G56" s="32" t="s">
        <v>40</v>
      </c>
      <c r="H56" s="31">
        <v>35</v>
      </c>
      <c r="I56" s="21">
        <f t="shared" si="3"/>
        <v>14</v>
      </c>
      <c r="J56" s="21">
        <f t="shared" si="4"/>
        <v>56</v>
      </c>
    </row>
    <row r="57" spans="1:10" ht="12.75">
      <c r="A57" s="2">
        <v>22</v>
      </c>
      <c r="B57" s="34" t="s">
        <v>216</v>
      </c>
      <c r="C57" s="29" t="s">
        <v>13</v>
      </c>
      <c r="D57" s="30" t="s">
        <v>17</v>
      </c>
      <c r="E57" s="32" t="s">
        <v>75</v>
      </c>
      <c r="F57" s="31">
        <v>25</v>
      </c>
      <c r="G57" s="32"/>
      <c r="H57" s="31"/>
      <c r="I57" s="21">
        <f t="shared" si="3"/>
      </c>
      <c r="J57" s="21">
        <f t="shared" si="4"/>
        <v>25</v>
      </c>
    </row>
    <row r="58" spans="1:10" ht="12.75">
      <c r="A58" s="2">
        <v>23</v>
      </c>
      <c r="B58" s="34" t="s">
        <v>215</v>
      </c>
      <c r="C58" s="29" t="s">
        <v>13</v>
      </c>
      <c r="D58" s="30" t="s">
        <v>17</v>
      </c>
      <c r="E58" s="32" t="s">
        <v>75</v>
      </c>
      <c r="F58" s="31">
        <v>25</v>
      </c>
      <c r="G58" s="32"/>
      <c r="H58" s="31"/>
      <c r="I58" s="21">
        <f t="shared" si="3"/>
      </c>
      <c r="J58" s="21">
        <f t="shared" si="4"/>
        <v>25</v>
      </c>
    </row>
    <row r="59" spans="1:10" ht="12.75">
      <c r="A59" s="2">
        <v>24</v>
      </c>
      <c r="B59" s="34" t="s">
        <v>252</v>
      </c>
      <c r="C59" s="34" t="s">
        <v>13</v>
      </c>
      <c r="D59" s="30" t="s">
        <v>17</v>
      </c>
      <c r="E59" s="32" t="s">
        <v>50</v>
      </c>
      <c r="F59" s="31">
        <v>35</v>
      </c>
      <c r="G59" s="32" t="s">
        <v>40</v>
      </c>
      <c r="H59" s="31">
        <v>35</v>
      </c>
      <c r="I59" s="21">
        <f t="shared" si="3"/>
        <v>14</v>
      </c>
      <c r="J59" s="21">
        <f t="shared" si="4"/>
        <v>56</v>
      </c>
    </row>
    <row r="60" spans="1:10" ht="12.75">
      <c r="A60" s="2">
        <v>25</v>
      </c>
      <c r="B60" s="34" t="s">
        <v>253</v>
      </c>
      <c r="C60" s="34" t="s">
        <v>13</v>
      </c>
      <c r="D60" s="30" t="s">
        <v>17</v>
      </c>
      <c r="E60" s="32" t="s">
        <v>75</v>
      </c>
      <c r="F60" s="31">
        <v>25</v>
      </c>
      <c r="G60" s="32" t="s">
        <v>86</v>
      </c>
      <c r="H60" s="31">
        <v>20</v>
      </c>
      <c r="I60" s="21">
        <f t="shared" si="3"/>
        <v>9</v>
      </c>
      <c r="J60" s="21">
        <f t="shared" si="4"/>
        <v>36</v>
      </c>
    </row>
    <row r="61" spans="1:10" ht="12.75">
      <c r="A61" s="2">
        <v>26</v>
      </c>
      <c r="B61" s="34" t="s">
        <v>254</v>
      </c>
      <c r="C61" s="34" t="s">
        <v>13</v>
      </c>
      <c r="D61" s="30" t="s">
        <v>17</v>
      </c>
      <c r="E61" s="32" t="s">
        <v>75</v>
      </c>
      <c r="F61" s="31">
        <v>25</v>
      </c>
      <c r="G61" s="32" t="s">
        <v>86</v>
      </c>
      <c r="H61" s="31">
        <v>20</v>
      </c>
      <c r="I61" s="21">
        <f t="shared" si="3"/>
        <v>9</v>
      </c>
      <c r="J61" s="21">
        <f t="shared" si="4"/>
        <v>36</v>
      </c>
    </row>
    <row r="62" spans="1:10" ht="12.75">
      <c r="A62" s="2">
        <v>27</v>
      </c>
      <c r="B62" s="34" t="s">
        <v>255</v>
      </c>
      <c r="C62" s="34" t="s">
        <v>13</v>
      </c>
      <c r="D62" s="30" t="s">
        <v>17</v>
      </c>
      <c r="E62" s="32" t="s">
        <v>34</v>
      </c>
      <c r="F62" s="31">
        <v>35</v>
      </c>
      <c r="G62" s="32" t="s">
        <v>86</v>
      </c>
      <c r="H62" s="31">
        <v>20</v>
      </c>
      <c r="I62" s="21">
        <f t="shared" si="3"/>
        <v>11</v>
      </c>
      <c r="J62" s="21">
        <f t="shared" si="4"/>
        <v>44</v>
      </c>
    </row>
    <row r="63" spans="1:10" ht="12.75">
      <c r="A63" s="2">
        <v>28</v>
      </c>
      <c r="B63" s="34" t="s">
        <v>256</v>
      </c>
      <c r="C63" s="34" t="s">
        <v>13</v>
      </c>
      <c r="D63" s="30" t="s">
        <v>17</v>
      </c>
      <c r="E63" s="32" t="s">
        <v>85</v>
      </c>
      <c r="F63" s="31">
        <v>20</v>
      </c>
      <c r="G63" s="32" t="s">
        <v>86</v>
      </c>
      <c r="H63" s="31">
        <v>20</v>
      </c>
      <c r="I63" s="21">
        <f t="shared" si="3"/>
        <v>8</v>
      </c>
      <c r="J63" s="21">
        <f t="shared" si="4"/>
        <v>32</v>
      </c>
    </row>
    <row r="64" spans="1:10" ht="12.75">
      <c r="A64" s="2">
        <v>29</v>
      </c>
      <c r="B64" s="34" t="s">
        <v>257</v>
      </c>
      <c r="C64" s="34" t="s">
        <v>13</v>
      </c>
      <c r="D64" s="30" t="s">
        <v>17</v>
      </c>
      <c r="E64" s="32" t="s">
        <v>85</v>
      </c>
      <c r="F64" s="31">
        <v>20</v>
      </c>
      <c r="G64" s="32" t="s">
        <v>86</v>
      </c>
      <c r="H64" s="31">
        <v>20</v>
      </c>
      <c r="I64" s="21">
        <f t="shared" si="3"/>
        <v>8</v>
      </c>
      <c r="J64" s="21">
        <f t="shared" si="4"/>
        <v>32</v>
      </c>
    </row>
    <row r="65" spans="1:10" ht="12.75">
      <c r="A65" s="2">
        <v>30</v>
      </c>
      <c r="B65" s="34" t="s">
        <v>258</v>
      </c>
      <c r="C65" s="34" t="s">
        <v>13</v>
      </c>
      <c r="D65" s="30" t="s">
        <v>17</v>
      </c>
      <c r="E65" s="32" t="s">
        <v>39</v>
      </c>
      <c r="F65" s="31">
        <v>35</v>
      </c>
      <c r="G65" s="32"/>
      <c r="H65" s="31"/>
      <c r="I65" s="21">
        <f t="shared" si="3"/>
      </c>
      <c r="J65" s="21">
        <f t="shared" si="4"/>
        <v>35</v>
      </c>
    </row>
    <row r="66" spans="1:10" ht="12.75">
      <c r="A66" s="2">
        <v>31</v>
      </c>
      <c r="B66" s="34" t="s">
        <v>259</v>
      </c>
      <c r="C66" s="34" t="s">
        <v>13</v>
      </c>
      <c r="D66" s="30" t="s">
        <v>17</v>
      </c>
      <c r="E66" s="32" t="s">
        <v>39</v>
      </c>
      <c r="F66" s="31">
        <v>35</v>
      </c>
      <c r="G66" s="32" t="s">
        <v>260</v>
      </c>
      <c r="H66" s="31"/>
      <c r="I66" s="21">
        <f t="shared" si="3"/>
      </c>
      <c r="J66" s="21">
        <f t="shared" si="4"/>
        <v>35</v>
      </c>
    </row>
    <row r="67" spans="1:10" ht="12.75">
      <c r="A67" s="2">
        <v>32</v>
      </c>
      <c r="B67" s="34" t="s">
        <v>261</v>
      </c>
      <c r="C67" s="34" t="s">
        <v>13</v>
      </c>
      <c r="D67" s="30" t="s">
        <v>17</v>
      </c>
      <c r="E67" s="32" t="s">
        <v>85</v>
      </c>
      <c r="F67" s="31">
        <v>20</v>
      </c>
      <c r="G67" s="32"/>
      <c r="H67" s="31"/>
      <c r="I67" s="21">
        <f t="shared" si="3"/>
      </c>
      <c r="J67" s="21">
        <f t="shared" si="4"/>
        <v>20</v>
      </c>
    </row>
    <row r="68" spans="1:10" ht="12.75">
      <c r="A68" s="2">
        <v>33</v>
      </c>
      <c r="B68" s="34" t="s">
        <v>283</v>
      </c>
      <c r="C68" s="34" t="s">
        <v>13</v>
      </c>
      <c r="D68" s="30" t="s">
        <v>17</v>
      </c>
      <c r="E68" s="32" t="s">
        <v>39</v>
      </c>
      <c r="F68" s="31">
        <v>35</v>
      </c>
      <c r="G68" s="32"/>
      <c r="H68" s="31"/>
      <c r="I68" s="21">
        <f t="shared" si="3"/>
      </c>
      <c r="J68" s="21">
        <f t="shared" si="4"/>
        <v>35</v>
      </c>
    </row>
    <row r="69" spans="1:10" ht="12.75">
      <c r="A69" s="2">
        <v>34</v>
      </c>
      <c r="B69" s="34" t="s">
        <v>288</v>
      </c>
      <c r="C69" s="34" t="s">
        <v>13</v>
      </c>
      <c r="D69" s="30" t="s">
        <v>17</v>
      </c>
      <c r="E69" s="32"/>
      <c r="F69" s="31"/>
      <c r="G69" s="32" t="s">
        <v>57</v>
      </c>
      <c r="H69" s="31">
        <v>35</v>
      </c>
      <c r="I69" s="21">
        <f>IF(AND(F69&lt;&gt;"",H69&lt;&gt;""),(F69+H69)*0.2,"")</f>
      </c>
      <c r="J69" s="21">
        <f>F69+H69-IF(I69&lt;&gt;"",I69,0)</f>
        <v>35</v>
      </c>
    </row>
    <row r="70" spans="1:10" ht="13.5" thickBot="1">
      <c r="A70" s="2">
        <v>35</v>
      </c>
      <c r="B70" s="34" t="s">
        <v>289</v>
      </c>
      <c r="C70" s="34" t="s">
        <v>13</v>
      </c>
      <c r="D70" s="30" t="s">
        <v>17</v>
      </c>
      <c r="E70" s="32"/>
      <c r="F70" s="31"/>
      <c r="G70" s="32" t="s">
        <v>57</v>
      </c>
      <c r="H70" s="31">
        <v>35</v>
      </c>
      <c r="I70" s="21">
        <f>IF(AND(F70&lt;&gt;"",H70&lt;&gt;""),(F70+H70)*0.2,"")</f>
      </c>
      <c r="J70" s="21">
        <f>F70+H70-IF(I70&lt;&gt;"",I70,0)</f>
        <v>35</v>
      </c>
    </row>
    <row r="71" spans="2:10" ht="15.75">
      <c r="B71" s="25"/>
      <c r="C71" s="25" t="s">
        <v>13</v>
      </c>
      <c r="D71" s="26"/>
      <c r="E71" s="27"/>
      <c r="F71" s="28"/>
      <c r="G71" s="27"/>
      <c r="H71" s="28"/>
      <c r="I71" s="28"/>
      <c r="J71" s="28">
        <f>SUM(J36:J68)</f>
        <v>1290</v>
      </c>
    </row>
    <row r="74" spans="2:10" ht="13.5" thickBot="1">
      <c r="B74" s="4" t="s">
        <v>25</v>
      </c>
      <c r="C74" s="4" t="s">
        <v>26</v>
      </c>
      <c r="D74" s="4" t="s">
        <v>27</v>
      </c>
      <c r="E74" s="4" t="s">
        <v>54</v>
      </c>
      <c r="F74" s="23" t="s">
        <v>59</v>
      </c>
      <c r="G74" s="4" t="s">
        <v>55</v>
      </c>
      <c r="H74" s="23" t="s">
        <v>59</v>
      </c>
      <c r="I74" s="23" t="s">
        <v>60</v>
      </c>
      <c r="J74" s="23" t="s">
        <v>61</v>
      </c>
    </row>
    <row r="75" spans="1:10" ht="12.75">
      <c r="A75" s="2">
        <v>1</v>
      </c>
      <c r="B75" s="3" t="s">
        <v>92</v>
      </c>
      <c r="C75" s="3" t="s">
        <v>93</v>
      </c>
      <c r="D75" s="20" t="s">
        <v>17</v>
      </c>
      <c r="E75" s="2" t="s">
        <v>34</v>
      </c>
      <c r="F75" s="21">
        <v>35</v>
      </c>
      <c r="I75" s="21">
        <f aca="true" t="shared" si="5" ref="I75:I85">IF(AND(F75&lt;&gt;"",H75&lt;&gt;""),(F75+H75)*0.2,"")</f>
      </c>
      <c r="J75" s="21">
        <f aca="true" t="shared" si="6" ref="J75:J85">F75+H75-IF(I75&lt;&gt;"",I75,0)</f>
        <v>35</v>
      </c>
    </row>
    <row r="76" spans="1:10" ht="12.75">
      <c r="A76" s="2">
        <v>2</v>
      </c>
      <c r="B76" s="3" t="s">
        <v>94</v>
      </c>
      <c r="C76" s="3" t="s">
        <v>93</v>
      </c>
      <c r="D76" s="20" t="s">
        <v>17</v>
      </c>
      <c r="E76" s="2" t="s">
        <v>50</v>
      </c>
      <c r="F76" s="21">
        <v>35</v>
      </c>
      <c r="I76" s="21">
        <f t="shared" si="5"/>
      </c>
      <c r="J76" s="21">
        <f t="shared" si="6"/>
        <v>35</v>
      </c>
    </row>
    <row r="77" spans="1:10" ht="12.75">
      <c r="A77" s="2">
        <v>3</v>
      </c>
      <c r="B77" s="3" t="s">
        <v>95</v>
      </c>
      <c r="C77" s="3" t="s">
        <v>93</v>
      </c>
      <c r="D77" s="20" t="s">
        <v>17</v>
      </c>
      <c r="E77" s="2" t="s">
        <v>53</v>
      </c>
      <c r="F77" s="21">
        <v>25</v>
      </c>
      <c r="I77" s="21">
        <f t="shared" si="5"/>
      </c>
      <c r="J77" s="21">
        <f t="shared" si="6"/>
        <v>25</v>
      </c>
    </row>
    <row r="78" spans="1:10" ht="12.75">
      <c r="A78" s="2">
        <v>4</v>
      </c>
      <c r="B78" s="3" t="s">
        <v>96</v>
      </c>
      <c r="C78" s="3" t="s">
        <v>93</v>
      </c>
      <c r="D78" s="20" t="s">
        <v>17</v>
      </c>
      <c r="E78" s="2" t="s">
        <v>97</v>
      </c>
      <c r="F78" s="21">
        <v>35</v>
      </c>
      <c r="I78" s="21">
        <f t="shared" si="5"/>
      </c>
      <c r="J78" s="21">
        <f t="shared" si="6"/>
        <v>35</v>
      </c>
    </row>
    <row r="79" spans="1:10" ht="12.75">
      <c r="A79" s="2">
        <v>5</v>
      </c>
      <c r="B79" s="3" t="s">
        <v>98</v>
      </c>
      <c r="C79" s="3" t="s">
        <v>93</v>
      </c>
      <c r="D79" s="20" t="s">
        <v>17</v>
      </c>
      <c r="E79" s="2" t="s">
        <v>47</v>
      </c>
      <c r="F79" s="21">
        <v>25</v>
      </c>
      <c r="I79" s="21">
        <f t="shared" si="5"/>
      </c>
      <c r="J79" s="21">
        <f t="shared" si="6"/>
        <v>25</v>
      </c>
    </row>
    <row r="80" spans="1:10" ht="12.75">
      <c r="A80" s="2">
        <v>6</v>
      </c>
      <c r="B80" s="3" t="s">
        <v>99</v>
      </c>
      <c r="C80" s="3" t="s">
        <v>93</v>
      </c>
      <c r="D80" s="20" t="s">
        <v>17</v>
      </c>
      <c r="E80" s="2" t="s">
        <v>47</v>
      </c>
      <c r="F80" s="21">
        <v>25</v>
      </c>
      <c r="I80" s="21">
        <f t="shared" si="5"/>
      </c>
      <c r="J80" s="21">
        <f t="shared" si="6"/>
        <v>25</v>
      </c>
    </row>
    <row r="81" spans="1:10" ht="12.75">
      <c r="A81" s="2">
        <v>7</v>
      </c>
      <c r="B81" s="3" t="s">
        <v>100</v>
      </c>
      <c r="C81" s="3" t="s">
        <v>93</v>
      </c>
      <c r="D81" s="20" t="s">
        <v>17</v>
      </c>
      <c r="E81" s="2" t="s">
        <v>47</v>
      </c>
      <c r="F81" s="21">
        <v>25</v>
      </c>
      <c r="I81" s="21">
        <f t="shared" si="5"/>
      </c>
      <c r="J81" s="21">
        <f t="shared" si="6"/>
        <v>25</v>
      </c>
    </row>
    <row r="82" spans="1:10" ht="12.75">
      <c r="A82" s="2">
        <v>8</v>
      </c>
      <c r="B82" s="3" t="s">
        <v>101</v>
      </c>
      <c r="C82" s="3" t="s">
        <v>93</v>
      </c>
      <c r="D82" s="20" t="s">
        <v>17</v>
      </c>
      <c r="E82" s="2" t="s">
        <v>47</v>
      </c>
      <c r="F82" s="21">
        <v>25</v>
      </c>
      <c r="I82" s="21">
        <f t="shared" si="5"/>
      </c>
      <c r="J82" s="21">
        <f t="shared" si="6"/>
        <v>25</v>
      </c>
    </row>
    <row r="83" spans="1:10" ht="12.75">
      <c r="A83" s="2">
        <v>9</v>
      </c>
      <c r="B83" s="3" t="s">
        <v>102</v>
      </c>
      <c r="C83" s="3" t="s">
        <v>93</v>
      </c>
      <c r="D83" s="20" t="s">
        <v>17</v>
      </c>
      <c r="E83" s="2" t="s">
        <v>47</v>
      </c>
      <c r="F83" s="21">
        <v>25</v>
      </c>
      <c r="I83" s="21">
        <f t="shared" si="5"/>
      </c>
      <c r="J83" s="21">
        <f t="shared" si="6"/>
        <v>25</v>
      </c>
    </row>
    <row r="84" spans="1:10" ht="12.75">
      <c r="A84" s="2">
        <v>10</v>
      </c>
      <c r="B84" s="3" t="s">
        <v>103</v>
      </c>
      <c r="C84" s="3" t="s">
        <v>93</v>
      </c>
      <c r="D84" s="20" t="s">
        <v>17</v>
      </c>
      <c r="E84" s="2" t="s">
        <v>75</v>
      </c>
      <c r="F84" s="21">
        <v>25</v>
      </c>
      <c r="I84" s="21">
        <f t="shared" si="5"/>
      </c>
      <c r="J84" s="21">
        <f t="shared" si="6"/>
        <v>25</v>
      </c>
    </row>
    <row r="85" spans="1:10" ht="13.5" thickBot="1">
      <c r="A85" s="2">
        <v>11</v>
      </c>
      <c r="B85" s="3" t="s">
        <v>104</v>
      </c>
      <c r="C85" s="3" t="s">
        <v>93</v>
      </c>
      <c r="D85" s="20" t="s">
        <v>17</v>
      </c>
      <c r="E85" s="2" t="s">
        <v>75</v>
      </c>
      <c r="F85" s="21">
        <v>25</v>
      </c>
      <c r="I85" s="21">
        <f t="shared" si="5"/>
      </c>
      <c r="J85" s="21">
        <f t="shared" si="6"/>
        <v>25</v>
      </c>
    </row>
    <row r="86" spans="2:10" ht="15.75">
      <c r="B86" s="25"/>
      <c r="C86" s="25" t="s">
        <v>93</v>
      </c>
      <c r="D86" s="26"/>
      <c r="E86" s="27"/>
      <c r="F86" s="28"/>
      <c r="G86" s="27"/>
      <c r="H86" s="28"/>
      <c r="I86" s="28"/>
      <c r="J86" s="28">
        <f>SUM(J75:J85)</f>
        <v>305</v>
      </c>
    </row>
    <row r="89" spans="2:10" ht="13.5" thickBot="1">
      <c r="B89" s="4" t="s">
        <v>25</v>
      </c>
      <c r="C89" s="4" t="s">
        <v>26</v>
      </c>
      <c r="D89" s="4" t="s">
        <v>27</v>
      </c>
      <c r="E89" s="4" t="s">
        <v>54</v>
      </c>
      <c r="F89" s="23" t="s">
        <v>59</v>
      </c>
      <c r="G89" s="4" t="s">
        <v>55</v>
      </c>
      <c r="H89" s="23" t="s">
        <v>59</v>
      </c>
      <c r="I89" s="23" t="s">
        <v>60</v>
      </c>
      <c r="J89" s="23" t="s">
        <v>61</v>
      </c>
    </row>
    <row r="90" spans="1:10" ht="12.75">
      <c r="A90" s="2">
        <v>1</v>
      </c>
      <c r="B90" s="3" t="s">
        <v>77</v>
      </c>
      <c r="C90" s="3" t="s">
        <v>105</v>
      </c>
      <c r="D90" s="20" t="s">
        <v>17</v>
      </c>
      <c r="G90" s="2" t="s">
        <v>86</v>
      </c>
      <c r="H90" s="21">
        <v>20</v>
      </c>
      <c r="I90" s="21">
        <f aca="true" t="shared" si="7" ref="I90:I96">IF(AND(F90&lt;&gt;"",H90&lt;&gt;""),(F90+H90)*0.2,"")</f>
      </c>
      <c r="J90" s="21">
        <f aca="true" t="shared" si="8" ref="J90:J96">F90+H90-IF(I90&lt;&gt;"",I90,0)</f>
        <v>20</v>
      </c>
    </row>
    <row r="91" spans="1:10" ht="12.75">
      <c r="A91" s="2">
        <v>2</v>
      </c>
      <c r="B91" s="3" t="s">
        <v>22</v>
      </c>
      <c r="C91" s="3" t="s">
        <v>105</v>
      </c>
      <c r="D91" s="20" t="s">
        <v>17</v>
      </c>
      <c r="G91" s="2" t="s">
        <v>57</v>
      </c>
      <c r="H91" s="21">
        <v>50</v>
      </c>
      <c r="I91" s="21">
        <f t="shared" si="7"/>
      </c>
      <c r="J91" s="21">
        <f t="shared" si="8"/>
        <v>50</v>
      </c>
    </row>
    <row r="92" spans="1:10" ht="12.75">
      <c r="A92" s="2">
        <v>3</v>
      </c>
      <c r="B92" s="3" t="s">
        <v>78</v>
      </c>
      <c r="C92" s="3" t="s">
        <v>105</v>
      </c>
      <c r="D92" s="20" t="s">
        <v>17</v>
      </c>
      <c r="G92" s="2" t="s">
        <v>86</v>
      </c>
      <c r="H92" s="21">
        <v>20</v>
      </c>
      <c r="I92" s="21">
        <f t="shared" si="7"/>
      </c>
      <c r="J92" s="21">
        <f t="shared" si="8"/>
        <v>20</v>
      </c>
    </row>
    <row r="93" spans="1:10" ht="12.75">
      <c r="A93" s="2">
        <v>4</v>
      </c>
      <c r="B93" s="3" t="s">
        <v>79</v>
      </c>
      <c r="C93" s="3" t="s">
        <v>105</v>
      </c>
      <c r="D93" s="20" t="s">
        <v>17</v>
      </c>
      <c r="G93" s="2" t="s">
        <v>86</v>
      </c>
      <c r="H93" s="21">
        <v>20</v>
      </c>
      <c r="I93" s="21">
        <f t="shared" si="7"/>
      </c>
      <c r="J93" s="21">
        <f t="shared" si="8"/>
        <v>20</v>
      </c>
    </row>
    <row r="94" spans="1:10" ht="12.75">
      <c r="A94" s="2">
        <v>5</v>
      </c>
      <c r="B94" s="3" t="s">
        <v>80</v>
      </c>
      <c r="C94" s="3" t="s">
        <v>105</v>
      </c>
      <c r="D94" s="20" t="s">
        <v>17</v>
      </c>
      <c r="G94" s="2" t="s">
        <v>86</v>
      </c>
      <c r="H94" s="21">
        <v>20</v>
      </c>
      <c r="I94" s="21">
        <f t="shared" si="7"/>
      </c>
      <c r="J94" s="21">
        <f t="shared" si="8"/>
        <v>20</v>
      </c>
    </row>
    <row r="95" spans="1:10" ht="12.75">
      <c r="A95" s="2">
        <v>6</v>
      </c>
      <c r="B95" s="3" t="s">
        <v>81</v>
      </c>
      <c r="C95" s="3" t="s">
        <v>105</v>
      </c>
      <c r="D95" s="20" t="s">
        <v>17</v>
      </c>
      <c r="G95" s="2" t="s">
        <v>57</v>
      </c>
      <c r="H95" s="21">
        <v>50</v>
      </c>
      <c r="I95" s="21">
        <f t="shared" si="7"/>
      </c>
      <c r="J95" s="21">
        <f t="shared" si="8"/>
        <v>50</v>
      </c>
    </row>
    <row r="96" spans="1:10" ht="13.5" thickBot="1">
      <c r="A96" s="2">
        <v>7</v>
      </c>
      <c r="B96" s="3" t="s">
        <v>21</v>
      </c>
      <c r="C96" s="3" t="s">
        <v>105</v>
      </c>
      <c r="D96" s="20" t="s">
        <v>17</v>
      </c>
      <c r="G96" s="2" t="s">
        <v>57</v>
      </c>
      <c r="H96" s="21">
        <v>50</v>
      </c>
      <c r="I96" s="21">
        <f t="shared" si="7"/>
      </c>
      <c r="J96" s="21">
        <f t="shared" si="8"/>
        <v>50</v>
      </c>
    </row>
    <row r="97" spans="2:10" ht="15.75">
      <c r="B97" s="25"/>
      <c r="C97" s="25" t="s">
        <v>105</v>
      </c>
      <c r="D97" s="26"/>
      <c r="E97" s="27"/>
      <c r="F97" s="28"/>
      <c r="G97" s="27"/>
      <c r="H97" s="28"/>
      <c r="I97" s="28"/>
      <c r="J97" s="28">
        <f>SUM(J90:J96)</f>
        <v>230</v>
      </c>
    </row>
    <row r="100" spans="2:10" ht="13.5" thickBot="1">
      <c r="B100" s="4" t="s">
        <v>25</v>
      </c>
      <c r="C100" s="4" t="s">
        <v>26</v>
      </c>
      <c r="D100" s="4" t="s">
        <v>27</v>
      </c>
      <c r="E100" s="4" t="s">
        <v>54</v>
      </c>
      <c r="F100" s="23" t="s">
        <v>59</v>
      </c>
      <c r="G100" s="4" t="s">
        <v>55</v>
      </c>
      <c r="H100" s="23" t="s">
        <v>59</v>
      </c>
      <c r="I100" s="23" t="s">
        <v>60</v>
      </c>
      <c r="J100" s="23" t="s">
        <v>61</v>
      </c>
    </row>
    <row r="101" spans="1:10" ht="12.75">
      <c r="A101" s="2">
        <v>1</v>
      </c>
      <c r="B101" s="3" t="s">
        <v>106</v>
      </c>
      <c r="C101" s="3" t="s">
        <v>107</v>
      </c>
      <c r="D101" s="20" t="s">
        <v>17</v>
      </c>
      <c r="E101" s="2" t="s">
        <v>47</v>
      </c>
      <c r="F101" s="21">
        <v>25</v>
      </c>
      <c r="I101" s="21">
        <f aca="true" t="shared" si="9" ref="I101:I113">IF(AND(F101&lt;&gt;"",H101&lt;&gt;""),(F101+H101)*0.2,"")</f>
      </c>
      <c r="J101" s="21">
        <f aca="true" t="shared" si="10" ref="J101:J113">F101+H101-IF(I101&lt;&gt;"",I101,0)</f>
        <v>25</v>
      </c>
    </row>
    <row r="102" spans="1:10" ht="12.75">
      <c r="A102" s="2">
        <v>2</v>
      </c>
      <c r="B102" s="3" t="s">
        <v>108</v>
      </c>
      <c r="C102" s="3" t="s">
        <v>107</v>
      </c>
      <c r="D102" s="20" t="s">
        <v>17</v>
      </c>
      <c r="E102" s="2" t="s">
        <v>47</v>
      </c>
      <c r="F102" s="21">
        <v>25</v>
      </c>
      <c r="I102" s="21">
        <f t="shared" si="9"/>
      </c>
      <c r="J102" s="21">
        <f t="shared" si="10"/>
        <v>25</v>
      </c>
    </row>
    <row r="103" spans="1:10" ht="12.75">
      <c r="A103" s="2">
        <v>3</v>
      </c>
      <c r="B103" s="3" t="s">
        <v>109</v>
      </c>
      <c r="C103" s="3" t="s">
        <v>107</v>
      </c>
      <c r="D103" s="20" t="s">
        <v>17</v>
      </c>
      <c r="E103" s="2" t="s">
        <v>47</v>
      </c>
      <c r="F103" s="21">
        <v>25</v>
      </c>
      <c r="I103" s="21">
        <f t="shared" si="9"/>
      </c>
      <c r="J103" s="21">
        <f t="shared" si="10"/>
        <v>25</v>
      </c>
    </row>
    <row r="104" spans="1:10" ht="12.75">
      <c r="A104" s="2">
        <v>4</v>
      </c>
      <c r="B104" s="3" t="s">
        <v>110</v>
      </c>
      <c r="C104" s="3" t="s">
        <v>107</v>
      </c>
      <c r="D104" s="20" t="s">
        <v>17</v>
      </c>
      <c r="E104" s="2" t="s">
        <v>42</v>
      </c>
      <c r="F104" s="21">
        <v>25</v>
      </c>
      <c r="I104" s="21">
        <f t="shared" si="9"/>
      </c>
      <c r="J104" s="21">
        <f t="shared" si="10"/>
        <v>25</v>
      </c>
    </row>
    <row r="105" spans="1:10" ht="12.75">
      <c r="A105" s="2">
        <v>5</v>
      </c>
      <c r="B105" s="3" t="s">
        <v>111</v>
      </c>
      <c r="C105" s="3" t="s">
        <v>107</v>
      </c>
      <c r="D105" s="20" t="s">
        <v>17</v>
      </c>
      <c r="E105" s="2" t="s">
        <v>42</v>
      </c>
      <c r="F105" s="21">
        <v>25</v>
      </c>
      <c r="I105" s="21">
        <f t="shared" si="9"/>
      </c>
      <c r="J105" s="21">
        <f t="shared" si="10"/>
        <v>25</v>
      </c>
    </row>
    <row r="106" spans="1:10" ht="12.75">
      <c r="A106" s="2">
        <v>6</v>
      </c>
      <c r="B106" s="3" t="s">
        <v>112</v>
      </c>
      <c r="C106" s="3" t="s">
        <v>107</v>
      </c>
      <c r="D106" s="20" t="s">
        <v>17</v>
      </c>
      <c r="E106" s="2" t="s">
        <v>42</v>
      </c>
      <c r="F106" s="21">
        <v>25</v>
      </c>
      <c r="I106" s="21">
        <f t="shared" si="9"/>
      </c>
      <c r="J106" s="21">
        <f t="shared" si="10"/>
        <v>25</v>
      </c>
    </row>
    <row r="107" spans="1:10" ht="12.75">
      <c r="A107" s="2">
        <v>7</v>
      </c>
      <c r="B107" s="3" t="s">
        <v>113</v>
      </c>
      <c r="C107" s="3" t="s">
        <v>107</v>
      </c>
      <c r="D107" s="20" t="s">
        <v>17</v>
      </c>
      <c r="E107" s="2" t="s">
        <v>39</v>
      </c>
      <c r="F107" s="21">
        <v>35</v>
      </c>
      <c r="I107" s="21">
        <f t="shared" si="9"/>
      </c>
      <c r="J107" s="21">
        <f t="shared" si="10"/>
        <v>35</v>
      </c>
    </row>
    <row r="108" spans="1:10" ht="12.75">
      <c r="A108" s="2">
        <v>8</v>
      </c>
      <c r="B108" s="3" t="s">
        <v>114</v>
      </c>
      <c r="C108" s="3" t="s">
        <v>107</v>
      </c>
      <c r="D108" s="20" t="s">
        <v>17</v>
      </c>
      <c r="E108" s="2" t="s">
        <v>34</v>
      </c>
      <c r="F108" s="21">
        <v>35</v>
      </c>
      <c r="I108" s="21">
        <f t="shared" si="9"/>
      </c>
      <c r="J108" s="21">
        <f t="shared" si="10"/>
        <v>35</v>
      </c>
    </row>
    <row r="109" spans="1:10" ht="12.75">
      <c r="A109" s="2">
        <v>9</v>
      </c>
      <c r="B109" s="3" t="s">
        <v>115</v>
      </c>
      <c r="C109" s="3" t="s">
        <v>107</v>
      </c>
      <c r="D109" s="20" t="s">
        <v>17</v>
      </c>
      <c r="E109" s="2" t="s">
        <v>39</v>
      </c>
      <c r="F109" s="21">
        <v>35</v>
      </c>
      <c r="I109" s="21">
        <f t="shared" si="9"/>
      </c>
      <c r="J109" s="21">
        <f t="shared" si="10"/>
        <v>35</v>
      </c>
    </row>
    <row r="110" spans="1:10" ht="12.75">
      <c r="A110" s="2">
        <v>10</v>
      </c>
      <c r="B110" s="3" t="s">
        <v>116</v>
      </c>
      <c r="C110" s="3" t="s">
        <v>107</v>
      </c>
      <c r="D110" s="20" t="s">
        <v>17</v>
      </c>
      <c r="E110" s="2" t="s">
        <v>34</v>
      </c>
      <c r="F110" s="21">
        <v>35</v>
      </c>
      <c r="I110" s="21">
        <f t="shared" si="9"/>
      </c>
      <c r="J110" s="21">
        <f t="shared" si="10"/>
        <v>35</v>
      </c>
    </row>
    <row r="111" spans="1:10" ht="12.75">
      <c r="A111" s="2">
        <v>11</v>
      </c>
      <c r="B111" s="3" t="s">
        <v>117</v>
      </c>
      <c r="C111" s="3" t="s">
        <v>107</v>
      </c>
      <c r="D111" s="20" t="s">
        <v>17</v>
      </c>
      <c r="E111" s="2" t="s">
        <v>39</v>
      </c>
      <c r="F111" s="21">
        <v>35</v>
      </c>
      <c r="I111" s="21">
        <f t="shared" si="9"/>
      </c>
      <c r="J111" s="21">
        <f t="shared" si="10"/>
        <v>35</v>
      </c>
    </row>
    <row r="112" spans="1:10" ht="12.75">
      <c r="A112" s="2">
        <v>12</v>
      </c>
      <c r="B112" s="3" t="s">
        <v>118</v>
      </c>
      <c r="C112" s="3" t="s">
        <v>107</v>
      </c>
      <c r="D112" s="20" t="s">
        <v>17</v>
      </c>
      <c r="E112" s="2" t="s">
        <v>53</v>
      </c>
      <c r="F112" s="21">
        <v>25</v>
      </c>
      <c r="I112" s="21">
        <f t="shared" si="9"/>
      </c>
      <c r="J112" s="21">
        <f t="shared" si="10"/>
        <v>25</v>
      </c>
    </row>
    <row r="113" spans="1:10" ht="13.5" thickBot="1">
      <c r="A113" s="2">
        <v>13</v>
      </c>
      <c r="B113" s="3" t="s">
        <v>119</v>
      </c>
      <c r="C113" s="3" t="s">
        <v>107</v>
      </c>
      <c r="D113" s="20" t="s">
        <v>17</v>
      </c>
      <c r="E113" s="2" t="s">
        <v>53</v>
      </c>
      <c r="F113" s="21">
        <v>25</v>
      </c>
      <c r="I113" s="21">
        <f t="shared" si="9"/>
      </c>
      <c r="J113" s="21">
        <f t="shared" si="10"/>
        <v>25</v>
      </c>
    </row>
    <row r="114" spans="2:10" ht="15.75">
      <c r="B114" s="25"/>
      <c r="C114" s="25" t="s">
        <v>107</v>
      </c>
      <c r="D114" s="26"/>
      <c r="E114" s="27"/>
      <c r="F114" s="28"/>
      <c r="G114" s="27"/>
      <c r="H114" s="28"/>
      <c r="I114" s="28"/>
      <c r="J114" s="28">
        <f>SUM(J101:J113)</f>
        <v>375</v>
      </c>
    </row>
    <row r="117" spans="2:10" ht="13.5" thickBot="1">
      <c r="B117" s="4" t="s">
        <v>25</v>
      </c>
      <c r="C117" s="4" t="s">
        <v>26</v>
      </c>
      <c r="D117" s="4" t="s">
        <v>27</v>
      </c>
      <c r="E117" s="4" t="s">
        <v>54</v>
      </c>
      <c r="F117" s="23" t="s">
        <v>59</v>
      </c>
      <c r="G117" s="4" t="s">
        <v>55</v>
      </c>
      <c r="H117" s="23" t="s">
        <v>59</v>
      </c>
      <c r="I117" s="23" t="s">
        <v>60</v>
      </c>
      <c r="J117" s="23" t="s">
        <v>61</v>
      </c>
    </row>
    <row r="118" spans="1:10" ht="12.75">
      <c r="A118" s="2">
        <v>1</v>
      </c>
      <c r="B118" s="3" t="s">
        <v>2</v>
      </c>
      <c r="C118" s="3" t="s">
        <v>10</v>
      </c>
      <c r="D118" s="20" t="s">
        <v>16</v>
      </c>
      <c r="E118" s="2" t="s">
        <v>34</v>
      </c>
      <c r="F118" s="21">
        <v>50</v>
      </c>
      <c r="G118" s="2" t="s">
        <v>40</v>
      </c>
      <c r="H118" s="21">
        <v>50</v>
      </c>
      <c r="I118" s="21">
        <f aca="true" t="shared" si="11" ref="I118:I125">IF(AND(F118&lt;&gt;"",H118&lt;&gt;""),(F118+H118)*0.2,"")</f>
        <v>20</v>
      </c>
      <c r="J118" s="21">
        <f aca="true" t="shared" si="12" ref="J118:J125">F118+H118-IF(I118&lt;&gt;"",I118,0)</f>
        <v>80</v>
      </c>
    </row>
    <row r="119" spans="1:10" ht="12.75">
      <c r="A119" s="2">
        <v>2</v>
      </c>
      <c r="B119" s="3" t="s">
        <v>3</v>
      </c>
      <c r="C119" s="3" t="s">
        <v>10</v>
      </c>
      <c r="D119" s="20" t="s">
        <v>16</v>
      </c>
      <c r="E119" s="2" t="s">
        <v>97</v>
      </c>
      <c r="F119" s="21">
        <v>50</v>
      </c>
      <c r="G119" s="2" t="s">
        <v>40</v>
      </c>
      <c r="H119" s="21">
        <v>50</v>
      </c>
      <c r="I119" s="21">
        <f t="shared" si="11"/>
        <v>20</v>
      </c>
      <c r="J119" s="21">
        <f t="shared" si="12"/>
        <v>80</v>
      </c>
    </row>
    <row r="120" spans="1:10" ht="12.75">
      <c r="A120" s="2">
        <v>3</v>
      </c>
      <c r="B120" s="3" t="s">
        <v>0</v>
      </c>
      <c r="C120" s="3" t="s">
        <v>10</v>
      </c>
      <c r="D120" s="20" t="s">
        <v>16</v>
      </c>
      <c r="E120" s="2" t="s">
        <v>97</v>
      </c>
      <c r="F120" s="21">
        <v>50</v>
      </c>
      <c r="G120" s="2" t="s">
        <v>40</v>
      </c>
      <c r="H120" s="21">
        <v>50</v>
      </c>
      <c r="I120" s="21">
        <f t="shared" si="11"/>
        <v>20</v>
      </c>
      <c r="J120" s="21">
        <f t="shared" si="12"/>
        <v>80</v>
      </c>
    </row>
    <row r="121" spans="1:10" ht="12.75">
      <c r="A121" s="2">
        <v>4</v>
      </c>
      <c r="B121" s="3" t="s">
        <v>6</v>
      </c>
      <c r="C121" s="3" t="s">
        <v>10</v>
      </c>
      <c r="D121" s="20" t="s">
        <v>16</v>
      </c>
      <c r="G121" s="2" t="s">
        <v>40</v>
      </c>
      <c r="H121" s="21">
        <v>50</v>
      </c>
      <c r="I121" s="21">
        <f t="shared" si="11"/>
      </c>
      <c r="J121" s="21">
        <f t="shared" si="12"/>
        <v>50</v>
      </c>
    </row>
    <row r="122" spans="1:10" ht="12.75">
      <c r="A122" s="2">
        <v>5</v>
      </c>
      <c r="B122" s="3" t="s">
        <v>1</v>
      </c>
      <c r="C122" s="3" t="s">
        <v>10</v>
      </c>
      <c r="D122" s="20" t="s">
        <v>16</v>
      </c>
      <c r="G122" s="2" t="s">
        <v>40</v>
      </c>
      <c r="H122" s="21">
        <v>50</v>
      </c>
      <c r="I122" s="21">
        <f t="shared" si="11"/>
      </c>
      <c r="J122" s="21">
        <f t="shared" si="12"/>
        <v>50</v>
      </c>
    </row>
    <row r="123" spans="1:10" ht="12.75">
      <c r="A123" s="2">
        <v>6</v>
      </c>
      <c r="B123" s="3" t="s">
        <v>4</v>
      </c>
      <c r="C123" s="3" t="s">
        <v>10</v>
      </c>
      <c r="D123" s="20" t="s">
        <v>16</v>
      </c>
      <c r="G123" s="2" t="s">
        <v>40</v>
      </c>
      <c r="H123" s="21">
        <v>50</v>
      </c>
      <c r="I123" s="21">
        <f t="shared" si="11"/>
      </c>
      <c r="J123" s="21">
        <f t="shared" si="12"/>
        <v>50</v>
      </c>
    </row>
    <row r="124" spans="1:10" ht="12.75">
      <c r="A124" s="2">
        <v>7</v>
      </c>
      <c r="B124" s="3" t="s">
        <v>7</v>
      </c>
      <c r="C124" s="3" t="s">
        <v>10</v>
      </c>
      <c r="D124" s="20" t="s">
        <v>16</v>
      </c>
      <c r="G124" s="2" t="s">
        <v>40</v>
      </c>
      <c r="H124" s="21">
        <v>50</v>
      </c>
      <c r="I124" s="21">
        <f t="shared" si="11"/>
      </c>
      <c r="J124" s="21">
        <f t="shared" si="12"/>
        <v>50</v>
      </c>
    </row>
    <row r="125" spans="1:10" ht="13.5" thickBot="1">
      <c r="A125" s="2">
        <v>8</v>
      </c>
      <c r="B125" s="3" t="s">
        <v>9</v>
      </c>
      <c r="C125" s="3" t="s">
        <v>10</v>
      </c>
      <c r="D125" s="20" t="s">
        <v>16</v>
      </c>
      <c r="G125" s="2" t="s">
        <v>57</v>
      </c>
      <c r="H125" s="21">
        <v>50</v>
      </c>
      <c r="I125" s="21">
        <f t="shared" si="11"/>
      </c>
      <c r="J125" s="21">
        <f t="shared" si="12"/>
        <v>50</v>
      </c>
    </row>
    <row r="126" spans="2:10" ht="15.75">
      <c r="B126" s="25"/>
      <c r="C126" s="25" t="s">
        <v>10</v>
      </c>
      <c r="D126" s="26"/>
      <c r="E126" s="27"/>
      <c r="F126" s="28"/>
      <c r="G126" s="27"/>
      <c r="H126" s="28"/>
      <c r="I126" s="28"/>
      <c r="J126" s="28">
        <f>SUM(J118:J125)</f>
        <v>490</v>
      </c>
    </row>
    <row r="129" spans="2:10" ht="13.5" thickBot="1">
      <c r="B129" s="4" t="s">
        <v>25</v>
      </c>
      <c r="C129" s="4" t="s">
        <v>26</v>
      </c>
      <c r="D129" s="4" t="s">
        <v>27</v>
      </c>
      <c r="E129" s="4" t="s">
        <v>54</v>
      </c>
      <c r="F129" s="23" t="s">
        <v>59</v>
      </c>
      <c r="G129" s="4" t="s">
        <v>55</v>
      </c>
      <c r="H129" s="23" t="s">
        <v>59</v>
      </c>
      <c r="I129" s="23" t="s">
        <v>60</v>
      </c>
      <c r="J129" s="23" t="s">
        <v>61</v>
      </c>
    </row>
    <row r="130" spans="1:10" ht="12.75">
      <c r="A130" s="2">
        <v>1</v>
      </c>
      <c r="B130" s="3" t="s">
        <v>123</v>
      </c>
      <c r="C130" s="3" t="s">
        <v>122</v>
      </c>
      <c r="D130" s="20" t="s">
        <v>17</v>
      </c>
      <c r="E130" s="2" t="s">
        <v>39</v>
      </c>
      <c r="F130" s="21">
        <v>35</v>
      </c>
      <c r="I130" s="21">
        <f>IF(AND(F130&lt;&gt;"",H130&lt;&gt;""),(F130+H130)*0.2,"")</f>
      </c>
      <c r="J130" s="21">
        <f>F130+H130-IF(I130&lt;&gt;"",I130,0)</f>
        <v>35</v>
      </c>
    </row>
    <row r="131" spans="1:10" ht="13.5" thickBot="1">
      <c r="A131" s="2">
        <v>2</v>
      </c>
      <c r="B131" s="3" t="s">
        <v>124</v>
      </c>
      <c r="C131" s="3" t="s">
        <v>122</v>
      </c>
      <c r="D131" s="20" t="s">
        <v>17</v>
      </c>
      <c r="E131" s="2" t="s">
        <v>53</v>
      </c>
      <c r="F131" s="21">
        <v>40</v>
      </c>
      <c r="I131" s="21">
        <f>IF(AND(F131&lt;&gt;"",H131&lt;&gt;""),(F131+H131)*0.2,"")</f>
      </c>
      <c r="J131" s="21">
        <f>F131+H131-IF(I131&lt;&gt;"",I131,0)</f>
        <v>40</v>
      </c>
    </row>
    <row r="132" spans="2:10" ht="15.75">
      <c r="B132" s="25"/>
      <c r="C132" s="25" t="s">
        <v>122</v>
      </c>
      <c r="D132" s="26"/>
      <c r="E132" s="27"/>
      <c r="F132" s="28"/>
      <c r="G132" s="27"/>
      <c r="H132" s="28"/>
      <c r="I132" s="28"/>
      <c r="J132" s="28">
        <f>SUM(J130:J131)</f>
        <v>75</v>
      </c>
    </row>
    <row r="135" spans="2:10" ht="13.5" thickBot="1">
      <c r="B135" s="4" t="s">
        <v>25</v>
      </c>
      <c r="C135" s="4" t="s">
        <v>26</v>
      </c>
      <c r="D135" s="4" t="s">
        <v>27</v>
      </c>
      <c r="E135" s="4" t="s">
        <v>54</v>
      </c>
      <c r="F135" s="23" t="s">
        <v>59</v>
      </c>
      <c r="G135" s="4" t="s">
        <v>55</v>
      </c>
      <c r="H135" s="23" t="s">
        <v>59</v>
      </c>
      <c r="I135" s="23" t="s">
        <v>60</v>
      </c>
      <c r="J135" s="23" t="s">
        <v>61</v>
      </c>
    </row>
    <row r="136" spans="1:10" ht="12.75">
      <c r="A136" s="2">
        <v>1</v>
      </c>
      <c r="B136" s="3" t="s">
        <v>223</v>
      </c>
      <c r="C136" s="3" t="s">
        <v>232</v>
      </c>
      <c r="D136" s="20" t="s">
        <v>17</v>
      </c>
      <c r="E136" s="2" t="s">
        <v>39</v>
      </c>
      <c r="F136" s="21">
        <v>35</v>
      </c>
      <c r="I136" s="21">
        <f aca="true" t="shared" si="13" ref="I136:I144">IF(AND(F136&lt;&gt;"",H136&lt;&gt;""),(F136+H136)*0.2,"")</f>
      </c>
      <c r="J136" s="21">
        <f aca="true" t="shared" si="14" ref="J136:J144">F136+H136-IF(I136&lt;&gt;"",I136,0)</f>
        <v>35</v>
      </c>
    </row>
    <row r="137" spans="1:10" ht="12.75">
      <c r="A137" s="2">
        <v>2</v>
      </c>
      <c r="B137" s="3" t="s">
        <v>224</v>
      </c>
      <c r="C137" s="3" t="s">
        <v>232</v>
      </c>
      <c r="D137" s="20" t="s">
        <v>17</v>
      </c>
      <c r="E137" s="2" t="s">
        <v>39</v>
      </c>
      <c r="F137" s="21">
        <v>35</v>
      </c>
      <c r="I137" s="21">
        <f t="shared" si="13"/>
      </c>
      <c r="J137" s="21">
        <f t="shared" si="14"/>
        <v>35</v>
      </c>
    </row>
    <row r="138" spans="1:10" ht="12.75">
      <c r="A138" s="2">
        <v>3</v>
      </c>
      <c r="B138" s="3" t="s">
        <v>225</v>
      </c>
      <c r="C138" s="3" t="s">
        <v>232</v>
      </c>
      <c r="D138" s="20" t="s">
        <v>17</v>
      </c>
      <c r="E138" s="2" t="s">
        <v>39</v>
      </c>
      <c r="F138" s="21">
        <v>35</v>
      </c>
      <c r="I138" s="21">
        <f t="shared" si="13"/>
      </c>
      <c r="J138" s="21">
        <f t="shared" si="14"/>
        <v>35</v>
      </c>
    </row>
    <row r="139" spans="1:10" ht="12.75">
      <c r="A139" s="2">
        <v>4</v>
      </c>
      <c r="B139" s="3" t="s">
        <v>226</v>
      </c>
      <c r="C139" s="3" t="s">
        <v>232</v>
      </c>
      <c r="D139" s="20" t="s">
        <v>17</v>
      </c>
      <c r="E139" s="2" t="s">
        <v>39</v>
      </c>
      <c r="F139" s="21">
        <v>35</v>
      </c>
      <c r="I139" s="21">
        <f t="shared" si="13"/>
      </c>
      <c r="J139" s="21">
        <f t="shared" si="14"/>
        <v>35</v>
      </c>
    </row>
    <row r="140" spans="1:10" ht="12.75">
      <c r="A140" s="2">
        <v>5</v>
      </c>
      <c r="B140" s="3" t="s">
        <v>227</v>
      </c>
      <c r="C140" s="3" t="s">
        <v>232</v>
      </c>
      <c r="D140" s="20" t="s">
        <v>17</v>
      </c>
      <c r="E140" s="2" t="s">
        <v>47</v>
      </c>
      <c r="F140" s="21">
        <v>25</v>
      </c>
      <c r="I140" s="21">
        <f t="shared" si="13"/>
      </c>
      <c r="J140" s="21">
        <f t="shared" si="14"/>
        <v>25</v>
      </c>
    </row>
    <row r="141" spans="1:10" ht="12.75">
      <c r="A141" s="2">
        <v>6</v>
      </c>
      <c r="B141" s="3" t="s">
        <v>228</v>
      </c>
      <c r="C141" s="3" t="s">
        <v>232</v>
      </c>
      <c r="D141" s="20" t="s">
        <v>17</v>
      </c>
      <c r="E141" s="2" t="s">
        <v>85</v>
      </c>
      <c r="F141" s="21">
        <v>20</v>
      </c>
      <c r="I141" s="21">
        <f t="shared" si="13"/>
      </c>
      <c r="J141" s="21">
        <f t="shared" si="14"/>
        <v>20</v>
      </c>
    </row>
    <row r="142" spans="1:10" ht="12.75">
      <c r="A142" s="2">
        <v>7</v>
      </c>
      <c r="B142" s="3" t="s">
        <v>229</v>
      </c>
      <c r="C142" s="3" t="s">
        <v>232</v>
      </c>
      <c r="D142" s="20" t="s">
        <v>17</v>
      </c>
      <c r="E142" s="2" t="s">
        <v>85</v>
      </c>
      <c r="F142" s="21">
        <v>20</v>
      </c>
      <c r="I142" s="21">
        <f t="shared" si="13"/>
      </c>
      <c r="J142" s="21">
        <f t="shared" si="14"/>
        <v>20</v>
      </c>
    </row>
    <row r="143" spans="1:10" ht="12.75">
      <c r="A143" s="2">
        <v>8</v>
      </c>
      <c r="B143" s="3" t="s">
        <v>230</v>
      </c>
      <c r="C143" s="3" t="s">
        <v>232</v>
      </c>
      <c r="D143" s="20" t="s">
        <v>17</v>
      </c>
      <c r="E143" s="2" t="s">
        <v>85</v>
      </c>
      <c r="F143" s="21">
        <v>20</v>
      </c>
      <c r="I143" s="21">
        <f t="shared" si="13"/>
      </c>
      <c r="J143" s="21">
        <f t="shared" si="14"/>
        <v>20</v>
      </c>
    </row>
    <row r="144" spans="1:10" ht="13.5" thickBot="1">
      <c r="A144" s="2">
        <v>9</v>
      </c>
      <c r="B144" s="3" t="s">
        <v>231</v>
      </c>
      <c r="C144" s="3" t="s">
        <v>232</v>
      </c>
      <c r="D144" s="20" t="s">
        <v>17</v>
      </c>
      <c r="E144" s="2" t="s">
        <v>34</v>
      </c>
      <c r="F144" s="21">
        <v>35</v>
      </c>
      <c r="I144" s="21">
        <f t="shared" si="13"/>
      </c>
      <c r="J144" s="21">
        <f t="shared" si="14"/>
        <v>35</v>
      </c>
    </row>
    <row r="145" spans="2:10" ht="15.75">
      <c r="B145" s="25"/>
      <c r="C145" s="25" t="s">
        <v>232</v>
      </c>
      <c r="D145" s="26"/>
      <c r="E145" s="27"/>
      <c r="F145" s="28"/>
      <c r="G145" s="27"/>
      <c r="H145" s="28"/>
      <c r="I145" s="28"/>
      <c r="J145" s="28">
        <f>SUM(J136:J144)</f>
        <v>260</v>
      </c>
    </row>
    <row r="148" spans="2:10" ht="13.5" thickBot="1">
      <c r="B148" s="4" t="s">
        <v>25</v>
      </c>
      <c r="C148" s="4" t="s">
        <v>26</v>
      </c>
      <c r="D148" s="4" t="s">
        <v>27</v>
      </c>
      <c r="E148" s="4" t="s">
        <v>54</v>
      </c>
      <c r="F148" s="23" t="s">
        <v>59</v>
      </c>
      <c r="G148" s="4" t="s">
        <v>55</v>
      </c>
      <c r="H148" s="23" t="s">
        <v>59</v>
      </c>
      <c r="I148" s="23" t="s">
        <v>60</v>
      </c>
      <c r="J148" s="23" t="s">
        <v>61</v>
      </c>
    </row>
    <row r="149" spans="1:10" ht="12.75">
      <c r="A149" s="2">
        <v>1</v>
      </c>
      <c r="B149" s="3" t="s">
        <v>233</v>
      </c>
      <c r="C149" s="3" t="s">
        <v>218</v>
      </c>
      <c r="D149" s="20" t="s">
        <v>17</v>
      </c>
      <c r="E149" s="2" t="s">
        <v>39</v>
      </c>
      <c r="F149" s="21">
        <v>35</v>
      </c>
      <c r="I149" s="21">
        <f aca="true" t="shared" si="15" ref="I149:I162">IF(AND(F149&lt;&gt;"",H149&lt;&gt;""),(F149+H149)*0.2,"")</f>
      </c>
      <c r="J149" s="21">
        <f aca="true" t="shared" si="16" ref="J149:J162">F149+H149-IF(I149&lt;&gt;"",I149,0)</f>
        <v>35</v>
      </c>
    </row>
    <row r="150" spans="1:10" ht="12.75">
      <c r="A150" s="2">
        <v>2</v>
      </c>
      <c r="B150" s="3" t="s">
        <v>234</v>
      </c>
      <c r="C150" s="3" t="s">
        <v>218</v>
      </c>
      <c r="D150" s="20" t="s">
        <v>17</v>
      </c>
      <c r="E150" s="2" t="s">
        <v>50</v>
      </c>
      <c r="F150" s="21">
        <v>35</v>
      </c>
      <c r="I150" s="21">
        <f t="shared" si="15"/>
      </c>
      <c r="J150" s="21">
        <f t="shared" si="16"/>
        <v>35</v>
      </c>
    </row>
    <row r="151" spans="1:10" ht="12.75">
      <c r="A151" s="2">
        <v>3</v>
      </c>
      <c r="B151" s="3" t="s">
        <v>235</v>
      </c>
      <c r="C151" s="3" t="s">
        <v>218</v>
      </c>
      <c r="D151" s="20" t="s">
        <v>17</v>
      </c>
      <c r="E151" s="2" t="s">
        <v>34</v>
      </c>
      <c r="F151" s="21">
        <v>35</v>
      </c>
      <c r="I151" s="21">
        <f t="shared" si="15"/>
      </c>
      <c r="J151" s="21">
        <f t="shared" si="16"/>
        <v>35</v>
      </c>
    </row>
    <row r="152" spans="1:10" ht="12.75">
      <c r="A152" s="2">
        <v>4</v>
      </c>
      <c r="B152" s="3" t="s">
        <v>236</v>
      </c>
      <c r="C152" s="3" t="s">
        <v>218</v>
      </c>
      <c r="D152" s="20" t="s">
        <v>17</v>
      </c>
      <c r="E152" s="2" t="s">
        <v>34</v>
      </c>
      <c r="F152" s="21">
        <v>35</v>
      </c>
      <c r="I152" s="21">
        <f t="shared" si="15"/>
      </c>
      <c r="J152" s="21">
        <f t="shared" si="16"/>
        <v>35</v>
      </c>
    </row>
    <row r="153" spans="1:10" ht="12.75">
      <c r="A153" s="2">
        <v>5</v>
      </c>
      <c r="B153" s="3" t="s">
        <v>237</v>
      </c>
      <c r="C153" s="3" t="s">
        <v>218</v>
      </c>
      <c r="D153" s="20" t="s">
        <v>17</v>
      </c>
      <c r="E153" s="2" t="s">
        <v>97</v>
      </c>
      <c r="F153" s="21">
        <v>35</v>
      </c>
      <c r="I153" s="21">
        <f t="shared" si="15"/>
      </c>
      <c r="J153" s="21">
        <f t="shared" si="16"/>
        <v>35</v>
      </c>
    </row>
    <row r="154" spans="1:10" ht="12.75">
      <c r="A154" s="2">
        <v>6</v>
      </c>
      <c r="B154" s="3" t="s">
        <v>238</v>
      </c>
      <c r="C154" s="3" t="s">
        <v>218</v>
      </c>
      <c r="D154" s="20" t="s">
        <v>17</v>
      </c>
      <c r="E154" s="2" t="s">
        <v>97</v>
      </c>
      <c r="F154" s="21">
        <v>35</v>
      </c>
      <c r="I154" s="21">
        <f t="shared" si="15"/>
      </c>
      <c r="J154" s="21">
        <f t="shared" si="16"/>
        <v>35</v>
      </c>
    </row>
    <row r="155" spans="1:10" ht="12.75">
      <c r="A155" s="2">
        <v>7</v>
      </c>
      <c r="B155" s="3" t="s">
        <v>239</v>
      </c>
      <c r="C155" s="3" t="s">
        <v>218</v>
      </c>
      <c r="D155" s="20" t="s">
        <v>17</v>
      </c>
      <c r="E155" s="2" t="s">
        <v>47</v>
      </c>
      <c r="F155" s="21">
        <v>25</v>
      </c>
      <c r="I155" s="21">
        <f t="shared" si="15"/>
      </c>
      <c r="J155" s="21">
        <f t="shared" si="16"/>
        <v>25</v>
      </c>
    </row>
    <row r="156" spans="1:10" ht="12.75">
      <c r="A156" s="2">
        <v>8</v>
      </c>
      <c r="B156" s="3" t="s">
        <v>240</v>
      </c>
      <c r="C156" s="3" t="s">
        <v>218</v>
      </c>
      <c r="D156" s="20" t="s">
        <v>17</v>
      </c>
      <c r="E156" s="2" t="s">
        <v>47</v>
      </c>
      <c r="F156" s="21">
        <v>25</v>
      </c>
      <c r="I156" s="21">
        <f t="shared" si="15"/>
      </c>
      <c r="J156" s="21">
        <f t="shared" si="16"/>
        <v>25</v>
      </c>
    </row>
    <row r="157" spans="1:10" ht="12.75">
      <c r="A157" s="2">
        <v>9</v>
      </c>
      <c r="B157" s="3" t="s">
        <v>217</v>
      </c>
      <c r="C157" s="3" t="s">
        <v>218</v>
      </c>
      <c r="D157" s="20" t="s">
        <v>17</v>
      </c>
      <c r="E157" s="2" t="s">
        <v>47</v>
      </c>
      <c r="F157" s="21">
        <v>25</v>
      </c>
      <c r="G157" s="2" t="s">
        <v>86</v>
      </c>
      <c r="H157" s="21">
        <v>20</v>
      </c>
      <c r="I157" s="21">
        <f t="shared" si="15"/>
        <v>9</v>
      </c>
      <c r="J157" s="21">
        <f t="shared" si="16"/>
        <v>36</v>
      </c>
    </row>
    <row r="158" spans="1:10" ht="12.75">
      <c r="A158" s="2">
        <v>10</v>
      </c>
      <c r="B158" s="3" t="s">
        <v>241</v>
      </c>
      <c r="C158" s="3" t="s">
        <v>218</v>
      </c>
      <c r="D158" s="20" t="s">
        <v>17</v>
      </c>
      <c r="E158" s="2" t="s">
        <v>75</v>
      </c>
      <c r="F158" s="21">
        <v>25</v>
      </c>
      <c r="I158" s="21">
        <f t="shared" si="15"/>
      </c>
      <c r="J158" s="21">
        <f t="shared" si="16"/>
        <v>25</v>
      </c>
    </row>
    <row r="159" spans="1:10" ht="12.75">
      <c r="A159" s="2">
        <v>11</v>
      </c>
      <c r="B159" s="3" t="s">
        <v>242</v>
      </c>
      <c r="C159" s="3" t="s">
        <v>218</v>
      </c>
      <c r="D159" s="20" t="s">
        <v>17</v>
      </c>
      <c r="E159" s="2" t="s">
        <v>75</v>
      </c>
      <c r="F159" s="21">
        <v>25</v>
      </c>
      <c r="I159" s="21">
        <f t="shared" si="15"/>
      </c>
      <c r="J159" s="21">
        <f t="shared" si="16"/>
        <v>25</v>
      </c>
    </row>
    <row r="160" spans="1:10" ht="12.75">
      <c r="A160" s="2">
        <v>12</v>
      </c>
      <c r="B160" s="3" t="s">
        <v>243</v>
      </c>
      <c r="C160" s="3" t="s">
        <v>218</v>
      </c>
      <c r="D160" s="20" t="s">
        <v>17</v>
      </c>
      <c r="E160" s="2" t="s">
        <v>75</v>
      </c>
      <c r="F160" s="21">
        <v>25</v>
      </c>
      <c r="I160" s="21">
        <f t="shared" si="15"/>
      </c>
      <c r="J160" s="21">
        <f t="shared" si="16"/>
        <v>25</v>
      </c>
    </row>
    <row r="161" spans="1:10" ht="12.75">
      <c r="A161" s="2">
        <v>13</v>
      </c>
      <c r="B161" s="3" t="s">
        <v>244</v>
      </c>
      <c r="C161" s="3" t="s">
        <v>218</v>
      </c>
      <c r="D161" s="20" t="s">
        <v>17</v>
      </c>
      <c r="E161" s="2" t="s">
        <v>75</v>
      </c>
      <c r="F161" s="21">
        <v>25</v>
      </c>
      <c r="I161" s="21">
        <f t="shared" si="15"/>
      </c>
      <c r="J161" s="21">
        <f t="shared" si="16"/>
        <v>25</v>
      </c>
    </row>
    <row r="162" spans="1:10" ht="13.5" thickBot="1">
      <c r="A162" s="2">
        <v>14</v>
      </c>
      <c r="B162" s="3" t="s">
        <v>245</v>
      </c>
      <c r="C162" s="3" t="s">
        <v>218</v>
      </c>
      <c r="D162" s="20" t="s">
        <v>17</v>
      </c>
      <c r="E162" s="2" t="s">
        <v>85</v>
      </c>
      <c r="F162" s="21">
        <v>20</v>
      </c>
      <c r="I162" s="21">
        <f t="shared" si="15"/>
      </c>
      <c r="J162" s="21">
        <f t="shared" si="16"/>
        <v>20</v>
      </c>
    </row>
    <row r="163" spans="2:10" ht="15.75">
      <c r="B163" s="25"/>
      <c r="C163" s="25" t="s">
        <v>218</v>
      </c>
      <c r="D163" s="26"/>
      <c r="E163" s="27"/>
      <c r="F163" s="28"/>
      <c r="G163" s="27"/>
      <c r="H163" s="28"/>
      <c r="I163" s="28"/>
      <c r="J163" s="28">
        <f>SUM(J149:J162)</f>
        <v>416</v>
      </c>
    </row>
    <row r="166" spans="2:10" ht="13.5" thickBot="1">
      <c r="B166" s="4" t="s">
        <v>25</v>
      </c>
      <c r="C166" s="4" t="s">
        <v>26</v>
      </c>
      <c r="D166" s="4" t="s">
        <v>27</v>
      </c>
      <c r="E166" s="4" t="s">
        <v>54</v>
      </c>
      <c r="F166" s="23" t="s">
        <v>59</v>
      </c>
      <c r="G166" s="4" t="s">
        <v>55</v>
      </c>
      <c r="H166" s="23" t="s">
        <v>59</v>
      </c>
      <c r="I166" s="23" t="s">
        <v>60</v>
      </c>
      <c r="J166" s="23" t="s">
        <v>61</v>
      </c>
    </row>
    <row r="167" spans="1:10" ht="12.75">
      <c r="A167" s="2">
        <v>1</v>
      </c>
      <c r="B167" s="3" t="s">
        <v>246</v>
      </c>
      <c r="C167" s="3" t="s">
        <v>220</v>
      </c>
      <c r="D167" s="20" t="s">
        <v>17</v>
      </c>
      <c r="E167" s="2" t="s">
        <v>42</v>
      </c>
      <c r="F167" s="21">
        <v>25</v>
      </c>
      <c r="I167" s="21">
        <f aca="true" t="shared" si="17" ref="I167:I182">IF(AND(F167&lt;&gt;"",H167&lt;&gt;""),(F167+H167)*0.2,"")</f>
      </c>
      <c r="J167" s="21">
        <f aca="true" t="shared" si="18" ref="J167:J182">F167+H167-IF(I167&lt;&gt;"",I167,0)</f>
        <v>25</v>
      </c>
    </row>
    <row r="168" spans="1:10" ht="12.75">
      <c r="A168" s="2">
        <v>2</v>
      </c>
      <c r="B168" s="3" t="s">
        <v>247</v>
      </c>
      <c r="C168" s="3" t="s">
        <v>220</v>
      </c>
      <c r="D168" s="20" t="s">
        <v>17</v>
      </c>
      <c r="E168" s="2" t="s">
        <v>75</v>
      </c>
      <c r="F168" s="21">
        <v>25</v>
      </c>
      <c r="I168" s="21">
        <f t="shared" si="17"/>
      </c>
      <c r="J168" s="21">
        <f t="shared" si="18"/>
        <v>25</v>
      </c>
    </row>
    <row r="169" spans="1:10" ht="12.75">
      <c r="A169" s="2">
        <v>3</v>
      </c>
      <c r="B169" s="3" t="s">
        <v>248</v>
      </c>
      <c r="C169" s="3" t="s">
        <v>220</v>
      </c>
      <c r="D169" s="20" t="s">
        <v>17</v>
      </c>
      <c r="E169" s="2" t="s">
        <v>47</v>
      </c>
      <c r="F169" s="21">
        <v>25</v>
      </c>
      <c r="I169" s="21">
        <f t="shared" si="17"/>
      </c>
      <c r="J169" s="21">
        <f t="shared" si="18"/>
        <v>25</v>
      </c>
    </row>
    <row r="170" spans="1:10" ht="12.75">
      <c r="A170" s="2">
        <v>4</v>
      </c>
      <c r="B170" s="3" t="s">
        <v>219</v>
      </c>
      <c r="C170" s="3" t="s">
        <v>220</v>
      </c>
      <c r="D170" s="20" t="s">
        <v>17</v>
      </c>
      <c r="E170" s="2" t="s">
        <v>34</v>
      </c>
      <c r="F170" s="21">
        <v>35</v>
      </c>
      <c r="G170" s="2" t="s">
        <v>40</v>
      </c>
      <c r="H170" s="21">
        <v>35</v>
      </c>
      <c r="I170" s="21">
        <f t="shared" si="17"/>
        <v>14</v>
      </c>
      <c r="J170" s="21">
        <f t="shared" si="18"/>
        <v>56</v>
      </c>
    </row>
    <row r="171" spans="1:10" ht="12.75">
      <c r="A171" s="2">
        <v>5</v>
      </c>
      <c r="B171" s="3" t="s">
        <v>249</v>
      </c>
      <c r="C171" s="3" t="s">
        <v>220</v>
      </c>
      <c r="D171" s="20" t="s">
        <v>17</v>
      </c>
      <c r="E171" s="2" t="s">
        <v>47</v>
      </c>
      <c r="F171" s="21">
        <v>25</v>
      </c>
      <c r="I171" s="21">
        <f t="shared" si="17"/>
      </c>
      <c r="J171" s="21">
        <f t="shared" si="18"/>
        <v>25</v>
      </c>
    </row>
    <row r="172" spans="1:10" ht="12.75">
      <c r="A172" s="2">
        <v>6</v>
      </c>
      <c r="B172" s="3" t="s">
        <v>250</v>
      </c>
      <c r="C172" s="3" t="s">
        <v>220</v>
      </c>
      <c r="D172" s="20" t="s">
        <v>17</v>
      </c>
      <c r="E172" s="2" t="s">
        <v>85</v>
      </c>
      <c r="F172" s="21">
        <v>20</v>
      </c>
      <c r="I172" s="21">
        <f t="shared" si="17"/>
      </c>
      <c r="J172" s="21">
        <f t="shared" si="18"/>
        <v>20</v>
      </c>
    </row>
    <row r="173" spans="1:10" ht="12.75">
      <c r="A173" s="2">
        <v>7</v>
      </c>
      <c r="B173" s="3" t="s">
        <v>251</v>
      </c>
      <c r="C173" s="3" t="s">
        <v>220</v>
      </c>
      <c r="D173" s="20" t="s">
        <v>17</v>
      </c>
      <c r="E173" s="2" t="s">
        <v>34</v>
      </c>
      <c r="F173" s="21">
        <v>35</v>
      </c>
      <c r="I173" s="21">
        <f t="shared" si="17"/>
      </c>
      <c r="J173" s="21">
        <f t="shared" si="18"/>
        <v>35</v>
      </c>
    </row>
    <row r="174" spans="1:10" ht="12.75">
      <c r="A174" s="2">
        <v>8</v>
      </c>
      <c r="B174" s="3" t="s">
        <v>262</v>
      </c>
      <c r="C174" s="3" t="s">
        <v>220</v>
      </c>
      <c r="D174" s="20" t="s">
        <v>17</v>
      </c>
      <c r="E174" s="2" t="s">
        <v>47</v>
      </c>
      <c r="F174" s="21">
        <v>25</v>
      </c>
      <c r="I174" s="21">
        <f t="shared" si="17"/>
      </c>
      <c r="J174" s="21">
        <f t="shared" si="18"/>
        <v>25</v>
      </c>
    </row>
    <row r="175" spans="1:10" ht="12.75">
      <c r="A175" s="2">
        <v>9</v>
      </c>
      <c r="B175" s="3" t="s">
        <v>263</v>
      </c>
      <c r="C175" s="3" t="s">
        <v>220</v>
      </c>
      <c r="D175" s="20" t="s">
        <v>17</v>
      </c>
      <c r="E175" s="2" t="s">
        <v>47</v>
      </c>
      <c r="F175" s="21">
        <v>25</v>
      </c>
      <c r="I175" s="21">
        <f t="shared" si="17"/>
      </c>
      <c r="J175" s="21">
        <f t="shared" si="18"/>
        <v>25</v>
      </c>
    </row>
    <row r="176" spans="1:10" ht="12.75">
      <c r="A176" s="2">
        <v>10</v>
      </c>
      <c r="B176" s="3" t="s">
        <v>264</v>
      </c>
      <c r="C176" s="3" t="s">
        <v>220</v>
      </c>
      <c r="D176" s="20" t="s">
        <v>17</v>
      </c>
      <c r="E176" s="2" t="s">
        <v>75</v>
      </c>
      <c r="F176" s="21">
        <v>25</v>
      </c>
      <c r="I176" s="21">
        <f t="shared" si="17"/>
      </c>
      <c r="J176" s="21">
        <f t="shared" si="18"/>
        <v>25</v>
      </c>
    </row>
    <row r="177" spans="1:10" ht="12.75">
      <c r="A177" s="2">
        <v>11</v>
      </c>
      <c r="B177" s="3" t="s">
        <v>265</v>
      </c>
      <c r="C177" s="3" t="s">
        <v>220</v>
      </c>
      <c r="D177" s="20" t="s">
        <v>17</v>
      </c>
      <c r="E177" s="2" t="s">
        <v>47</v>
      </c>
      <c r="F177" s="21">
        <v>25</v>
      </c>
      <c r="I177" s="21">
        <f t="shared" si="17"/>
      </c>
      <c r="J177" s="21">
        <f t="shared" si="18"/>
        <v>25</v>
      </c>
    </row>
    <row r="178" spans="1:10" ht="12.75">
      <c r="A178" s="2">
        <v>12</v>
      </c>
      <c r="B178" s="3" t="s">
        <v>266</v>
      </c>
      <c r="C178" s="3" t="s">
        <v>220</v>
      </c>
      <c r="D178" s="20" t="s">
        <v>17</v>
      </c>
      <c r="E178" s="2" t="s">
        <v>53</v>
      </c>
      <c r="F178" s="21">
        <v>25</v>
      </c>
      <c r="I178" s="21">
        <f t="shared" si="17"/>
      </c>
      <c r="J178" s="21">
        <f t="shared" si="18"/>
        <v>25</v>
      </c>
    </row>
    <row r="179" spans="1:10" ht="12.75">
      <c r="A179" s="2">
        <v>13</v>
      </c>
      <c r="B179" s="3" t="s">
        <v>267</v>
      </c>
      <c r="C179" s="3" t="s">
        <v>220</v>
      </c>
      <c r="D179" s="20" t="s">
        <v>17</v>
      </c>
      <c r="E179" s="2" t="s">
        <v>75</v>
      </c>
      <c r="F179" s="21">
        <v>25</v>
      </c>
      <c r="I179" s="21">
        <f t="shared" si="17"/>
      </c>
      <c r="J179" s="21">
        <f t="shared" si="18"/>
        <v>25</v>
      </c>
    </row>
    <row r="180" spans="1:10" ht="12.75">
      <c r="A180" s="2">
        <v>14</v>
      </c>
      <c r="B180" s="3" t="s">
        <v>294</v>
      </c>
      <c r="C180" s="3" t="s">
        <v>220</v>
      </c>
      <c r="D180" s="20" t="s">
        <v>17</v>
      </c>
      <c r="E180" s="2" t="s">
        <v>34</v>
      </c>
      <c r="F180" s="21">
        <v>35</v>
      </c>
      <c r="I180" s="21">
        <f t="shared" si="17"/>
      </c>
      <c r="J180" s="21">
        <f t="shared" si="18"/>
        <v>35</v>
      </c>
    </row>
    <row r="181" spans="1:10" ht="12.75">
      <c r="A181" s="2">
        <v>15</v>
      </c>
      <c r="B181" s="3" t="s">
        <v>295</v>
      </c>
      <c r="C181" s="3" t="s">
        <v>220</v>
      </c>
      <c r="D181" s="20" t="s">
        <v>17</v>
      </c>
      <c r="E181" s="2" t="s">
        <v>47</v>
      </c>
      <c r="F181" s="21">
        <v>25</v>
      </c>
      <c r="I181" s="21">
        <f t="shared" si="17"/>
      </c>
      <c r="J181" s="21">
        <f t="shared" si="18"/>
        <v>25</v>
      </c>
    </row>
    <row r="182" spans="1:10" ht="13.5" thickBot="1">
      <c r="A182" s="2">
        <v>16</v>
      </c>
      <c r="B182" s="3" t="s">
        <v>296</v>
      </c>
      <c r="C182" s="3" t="s">
        <v>220</v>
      </c>
      <c r="D182" s="20" t="s">
        <v>17</v>
      </c>
      <c r="E182" s="2" t="s">
        <v>47</v>
      </c>
      <c r="F182" s="21">
        <v>25</v>
      </c>
      <c r="I182" s="21">
        <f t="shared" si="17"/>
      </c>
      <c r="J182" s="21">
        <f t="shared" si="18"/>
        <v>25</v>
      </c>
    </row>
    <row r="183" spans="2:10" ht="15.75">
      <c r="B183" s="25"/>
      <c r="C183" s="25" t="s">
        <v>220</v>
      </c>
      <c r="D183" s="26"/>
      <c r="E183" s="27"/>
      <c r="F183" s="28"/>
      <c r="G183" s="27"/>
      <c r="H183" s="28"/>
      <c r="I183" s="28"/>
      <c r="J183" s="28">
        <f>SUM(J167:J182)</f>
        <v>446</v>
      </c>
    </row>
    <row r="186" spans="2:10" ht="13.5" thickBot="1">
      <c r="B186" s="4" t="s">
        <v>25</v>
      </c>
      <c r="C186" s="4" t="s">
        <v>26</v>
      </c>
      <c r="D186" s="4" t="s">
        <v>27</v>
      </c>
      <c r="E186" s="4" t="s">
        <v>54</v>
      </c>
      <c r="F186" s="23" t="s">
        <v>59</v>
      </c>
      <c r="G186" s="4" t="s">
        <v>55</v>
      </c>
      <c r="H186" s="23" t="s">
        <v>59</v>
      </c>
      <c r="I186" s="23" t="s">
        <v>60</v>
      </c>
      <c r="J186" s="23" t="s">
        <v>61</v>
      </c>
    </row>
    <row r="187" spans="1:14" ht="12.75">
      <c r="A187" s="2">
        <v>1</v>
      </c>
      <c r="B187" s="3" t="s">
        <v>268</v>
      </c>
      <c r="C187" s="3" t="s">
        <v>269</v>
      </c>
      <c r="D187" s="40" t="s">
        <v>17</v>
      </c>
      <c r="E187" s="41" t="s">
        <v>39</v>
      </c>
      <c r="F187" s="21">
        <v>35</v>
      </c>
      <c r="I187" s="21">
        <f aca="true" t="shared" si="19" ref="I187:I198">IF(AND(F187&lt;&gt;"",H187&lt;&gt;""),(F187+H187)*0.2,"")</f>
      </c>
      <c r="J187" s="21">
        <f aca="true" t="shared" si="20" ref="J187:J198">F187+H187-IF(I187&lt;&gt;"",I187,0)</f>
        <v>35</v>
      </c>
      <c r="M187" s="39"/>
      <c r="N187" s="1"/>
    </row>
    <row r="188" spans="1:14" ht="12.75">
      <c r="A188" s="2">
        <v>2</v>
      </c>
      <c r="B188" s="3" t="s">
        <v>270</v>
      </c>
      <c r="C188" s="3" t="s">
        <v>269</v>
      </c>
      <c r="D188" s="40" t="s">
        <v>17</v>
      </c>
      <c r="E188" s="41" t="s">
        <v>39</v>
      </c>
      <c r="F188" s="21">
        <v>35</v>
      </c>
      <c r="I188" s="21">
        <f t="shared" si="19"/>
      </c>
      <c r="J188" s="21">
        <f t="shared" si="20"/>
        <v>35</v>
      </c>
      <c r="M188" s="39"/>
      <c r="N188" s="1"/>
    </row>
    <row r="189" spans="1:14" ht="12.75">
      <c r="A189" s="2">
        <v>3</v>
      </c>
      <c r="B189" s="3" t="s">
        <v>271</v>
      </c>
      <c r="C189" s="3" t="s">
        <v>269</v>
      </c>
      <c r="D189" s="40" t="s">
        <v>17</v>
      </c>
      <c r="E189" s="41" t="s">
        <v>39</v>
      </c>
      <c r="F189" s="21">
        <v>35</v>
      </c>
      <c r="I189" s="21">
        <f t="shared" si="19"/>
      </c>
      <c r="J189" s="21">
        <f t="shared" si="20"/>
        <v>35</v>
      </c>
      <c r="M189" s="39"/>
      <c r="N189" s="1"/>
    </row>
    <row r="190" spans="1:14" ht="12.75">
      <c r="A190" s="2">
        <v>4</v>
      </c>
      <c r="B190" s="3" t="s">
        <v>272</v>
      </c>
      <c r="C190" s="3" t="s">
        <v>269</v>
      </c>
      <c r="D190" s="40" t="s">
        <v>17</v>
      </c>
      <c r="E190" s="41" t="s">
        <v>39</v>
      </c>
      <c r="F190" s="21">
        <v>35</v>
      </c>
      <c r="I190" s="21">
        <f t="shared" si="19"/>
      </c>
      <c r="J190" s="21">
        <f t="shared" si="20"/>
        <v>35</v>
      </c>
      <c r="M190" s="39"/>
      <c r="N190" s="1"/>
    </row>
    <row r="191" spans="1:14" ht="12.75">
      <c r="A191" s="2">
        <v>5</v>
      </c>
      <c r="B191" s="3" t="s">
        <v>273</v>
      </c>
      <c r="C191" s="3" t="s">
        <v>269</v>
      </c>
      <c r="D191" s="40" t="s">
        <v>17</v>
      </c>
      <c r="E191" s="41" t="s">
        <v>39</v>
      </c>
      <c r="F191" s="21">
        <v>35</v>
      </c>
      <c r="I191" s="21">
        <f t="shared" si="19"/>
      </c>
      <c r="J191" s="21">
        <f t="shared" si="20"/>
        <v>35</v>
      </c>
      <c r="M191" s="39"/>
      <c r="N191" s="1"/>
    </row>
    <row r="192" spans="1:14" ht="12.75">
      <c r="A192" s="2">
        <v>6</v>
      </c>
      <c r="B192" s="3" t="s">
        <v>274</v>
      </c>
      <c r="C192" s="3" t="s">
        <v>269</v>
      </c>
      <c r="D192" s="40" t="s">
        <v>17</v>
      </c>
      <c r="E192" s="41" t="s">
        <v>39</v>
      </c>
      <c r="F192" s="21">
        <v>35</v>
      </c>
      <c r="I192" s="21">
        <f t="shared" si="19"/>
      </c>
      <c r="J192" s="21">
        <f t="shared" si="20"/>
        <v>35</v>
      </c>
      <c r="M192" s="39"/>
      <c r="N192" s="1"/>
    </row>
    <row r="193" spans="1:14" ht="12.75">
      <c r="A193" s="2">
        <v>7</v>
      </c>
      <c r="B193" s="3" t="s">
        <v>275</v>
      </c>
      <c r="C193" s="3" t="s">
        <v>269</v>
      </c>
      <c r="D193" s="40" t="s">
        <v>17</v>
      </c>
      <c r="E193" s="41" t="s">
        <v>50</v>
      </c>
      <c r="F193" s="21">
        <v>35</v>
      </c>
      <c r="I193" s="21">
        <f t="shared" si="19"/>
      </c>
      <c r="J193" s="21">
        <f t="shared" si="20"/>
        <v>35</v>
      </c>
      <c r="M193" s="39"/>
      <c r="N193" s="1"/>
    </row>
    <row r="194" spans="1:14" ht="12.75">
      <c r="A194" s="2">
        <v>8</v>
      </c>
      <c r="B194" s="3" t="s">
        <v>276</v>
      </c>
      <c r="C194" s="3" t="s">
        <v>269</v>
      </c>
      <c r="D194" s="40" t="s">
        <v>17</v>
      </c>
      <c r="E194" s="41" t="s">
        <v>50</v>
      </c>
      <c r="F194" s="21">
        <v>35</v>
      </c>
      <c r="I194" s="21">
        <f t="shared" si="19"/>
      </c>
      <c r="J194" s="21">
        <f t="shared" si="20"/>
        <v>35</v>
      </c>
      <c r="M194" s="39"/>
      <c r="N194" s="1"/>
    </row>
    <row r="195" spans="1:14" ht="12.75">
      <c r="A195" s="2">
        <v>9</v>
      </c>
      <c r="B195" s="3" t="s">
        <v>277</v>
      </c>
      <c r="C195" s="3" t="s">
        <v>269</v>
      </c>
      <c r="D195" s="40" t="s">
        <v>17</v>
      </c>
      <c r="E195" s="41" t="s">
        <v>42</v>
      </c>
      <c r="F195" s="21">
        <v>25</v>
      </c>
      <c r="I195" s="21">
        <f t="shared" si="19"/>
      </c>
      <c r="J195" s="21">
        <f t="shared" si="20"/>
        <v>25</v>
      </c>
      <c r="M195" s="39"/>
      <c r="N195" s="1"/>
    </row>
    <row r="196" spans="1:14" ht="12.75">
      <c r="A196" s="2">
        <v>10</v>
      </c>
      <c r="B196" s="3" t="s">
        <v>278</v>
      </c>
      <c r="C196" s="3" t="s">
        <v>269</v>
      </c>
      <c r="D196" s="40" t="s">
        <v>17</v>
      </c>
      <c r="E196" s="41" t="s">
        <v>42</v>
      </c>
      <c r="F196" s="21">
        <v>25</v>
      </c>
      <c r="I196" s="21">
        <f t="shared" si="19"/>
      </c>
      <c r="J196" s="21">
        <f t="shared" si="20"/>
        <v>25</v>
      </c>
      <c r="M196" s="39"/>
      <c r="N196" s="1"/>
    </row>
    <row r="197" spans="1:14" ht="12.75">
      <c r="A197" s="2">
        <v>11</v>
      </c>
      <c r="B197" s="3" t="s">
        <v>279</v>
      </c>
      <c r="C197" s="3" t="s">
        <v>269</v>
      </c>
      <c r="D197" s="40" t="s">
        <v>17</v>
      </c>
      <c r="E197" s="41" t="s">
        <v>47</v>
      </c>
      <c r="F197" s="21">
        <v>25</v>
      </c>
      <c r="I197" s="21">
        <f t="shared" si="19"/>
      </c>
      <c r="J197" s="21">
        <f t="shared" si="20"/>
        <v>25</v>
      </c>
      <c r="M197" s="39"/>
      <c r="N197" s="1"/>
    </row>
    <row r="198" spans="1:14" ht="13.5" thickBot="1">
      <c r="A198" s="2">
        <v>12</v>
      </c>
      <c r="B198" s="3" t="s">
        <v>280</v>
      </c>
      <c r="C198" s="3" t="s">
        <v>269</v>
      </c>
      <c r="D198" s="20" t="s">
        <v>17</v>
      </c>
      <c r="E198" s="2" t="s">
        <v>53</v>
      </c>
      <c r="F198" s="21">
        <v>25</v>
      </c>
      <c r="I198" s="21">
        <f t="shared" si="19"/>
      </c>
      <c r="J198" s="21">
        <f t="shared" si="20"/>
        <v>25</v>
      </c>
      <c r="M198" s="20"/>
      <c r="N198" s="2"/>
    </row>
    <row r="199" spans="2:10" ht="15.75">
      <c r="B199" s="25"/>
      <c r="C199" s="25" t="s">
        <v>269</v>
      </c>
      <c r="D199" s="26"/>
      <c r="E199" s="27"/>
      <c r="F199" s="28"/>
      <c r="G199" s="27"/>
      <c r="H199" s="28"/>
      <c r="I199" s="28"/>
      <c r="J199" s="28">
        <f>SUM(J187:J198)</f>
        <v>380</v>
      </c>
    </row>
    <row r="202" spans="2:10" ht="13.5" thickBot="1">
      <c r="B202" s="4" t="s">
        <v>25</v>
      </c>
      <c r="C202" s="4" t="s">
        <v>26</v>
      </c>
      <c r="D202" s="4" t="s">
        <v>27</v>
      </c>
      <c r="E202" s="4" t="s">
        <v>54</v>
      </c>
      <c r="F202" s="23" t="s">
        <v>59</v>
      </c>
      <c r="G202" s="4" t="s">
        <v>55</v>
      </c>
      <c r="H202" s="23" t="s">
        <v>59</v>
      </c>
      <c r="I202" s="23" t="s">
        <v>60</v>
      </c>
      <c r="J202" s="23" t="s">
        <v>61</v>
      </c>
    </row>
    <row r="203" spans="1:10" ht="13.5" thickBot="1">
      <c r="A203" s="2">
        <v>1</v>
      </c>
      <c r="B203" s="3" t="s">
        <v>281</v>
      </c>
      <c r="C203" s="3" t="s">
        <v>282</v>
      </c>
      <c r="D203" s="20" t="s">
        <v>17</v>
      </c>
      <c r="E203" s="2" t="s">
        <v>34</v>
      </c>
      <c r="F203" s="21">
        <v>50</v>
      </c>
      <c r="I203" s="21">
        <f>IF(AND(F203&lt;&gt;"",H203&lt;&gt;""),(F203+H203)*0.2,"")</f>
      </c>
      <c r="J203" s="21">
        <f>F203+H203-IF(I203&lt;&gt;"",I203,0)</f>
        <v>50</v>
      </c>
    </row>
    <row r="204" spans="2:10" ht="15.75">
      <c r="B204" s="25"/>
      <c r="C204" s="25" t="s">
        <v>282</v>
      </c>
      <c r="D204" s="26"/>
      <c r="E204" s="27"/>
      <c r="F204" s="28"/>
      <c r="G204" s="27"/>
      <c r="H204" s="28"/>
      <c r="I204" s="28"/>
      <c r="J204" s="28">
        <f>SUM(J203:J203)</f>
        <v>50</v>
      </c>
    </row>
    <row r="209" spans="4:7" ht="12.75">
      <c r="D209" s="39" t="s">
        <v>47</v>
      </c>
      <c r="E209" s="1">
        <f>COUNTIF(E1:E207,"M16")</f>
        <v>24</v>
      </c>
      <c r="F209" s="43" t="s">
        <v>40</v>
      </c>
      <c r="G209" s="1">
        <f>COUNTIF(G1:G207,"PRE-A")</f>
        <v>22</v>
      </c>
    </row>
    <row r="210" spans="4:7" ht="12.75">
      <c r="D210" s="39" t="s">
        <v>42</v>
      </c>
      <c r="E210" s="1">
        <f>COUNTIF(E1:E207,"M20")</f>
        <v>10</v>
      </c>
      <c r="F210" s="43" t="s">
        <v>57</v>
      </c>
      <c r="G210" s="1">
        <f>COUNTIF(G2:G208,"PRE-B")</f>
        <v>11</v>
      </c>
    </row>
    <row r="211" spans="4:7" ht="12.75">
      <c r="D211" s="39" t="s">
        <v>39</v>
      </c>
      <c r="E211" s="1">
        <f>COUNTIF(E1:E207,"M21")</f>
        <v>29</v>
      </c>
      <c r="F211" s="43" t="s">
        <v>86</v>
      </c>
      <c r="G211" s="1">
        <f>COUNTIF(G3:G209,"PRE-N")</f>
        <v>15</v>
      </c>
    </row>
    <row r="212" spans="4:6" ht="12.75">
      <c r="D212" s="39" t="s">
        <v>34</v>
      </c>
      <c r="E212" s="1">
        <f>COUNTIF(E1:E207,"M35")</f>
        <v>20</v>
      </c>
      <c r="F212" s="42"/>
    </row>
    <row r="213" spans="4:6" ht="12.75">
      <c r="D213" s="39" t="s">
        <v>75</v>
      </c>
      <c r="E213" s="1">
        <f>COUNTIF(E1:E207,"Ž16")</f>
        <v>15</v>
      </c>
      <c r="F213" s="42"/>
    </row>
    <row r="214" spans="4:6" ht="12.75">
      <c r="D214" s="39" t="s">
        <v>53</v>
      </c>
      <c r="E214" s="1">
        <f>COUNTIF(E1:E207,"Ž20")</f>
        <v>9</v>
      </c>
      <c r="F214" s="42"/>
    </row>
    <row r="215" spans="4:6" ht="12.75">
      <c r="D215" s="39" t="s">
        <v>50</v>
      </c>
      <c r="E215" s="1">
        <f>COUNTIF(E1:E207,"Ž21")</f>
        <v>13</v>
      </c>
      <c r="F215" s="42"/>
    </row>
    <row r="216" spans="4:6" ht="12.75">
      <c r="D216" s="39" t="s">
        <v>97</v>
      </c>
      <c r="E216" s="1">
        <f>COUNTIF(E1:E207,"Ž35")</f>
        <v>6</v>
      </c>
      <c r="F216" s="42"/>
    </row>
    <row r="217" spans="4:6" ht="12.75">
      <c r="D217" s="39" t="s">
        <v>85</v>
      </c>
      <c r="E217" s="1">
        <f>COUNTIF(E1:E207,"OPEN")</f>
        <v>10</v>
      </c>
      <c r="F217" s="42"/>
    </row>
    <row r="218" spans="4:6" ht="12.75">
      <c r="D218" s="39" t="s">
        <v>222</v>
      </c>
      <c r="E218" s="1">
        <v>60</v>
      </c>
      <c r="F218" s="42"/>
    </row>
    <row r="219" spans="4:6" ht="12.75">
      <c r="D219" s="39" t="s">
        <v>221</v>
      </c>
      <c r="E219" s="1">
        <v>29</v>
      </c>
      <c r="F219" s="4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Damir</cp:lastModifiedBy>
  <cp:lastPrinted>2007-06-06T20:45:50Z</cp:lastPrinted>
  <dcterms:created xsi:type="dcterms:W3CDTF">2006-04-03T11:32:57Z</dcterms:created>
  <dcterms:modified xsi:type="dcterms:W3CDTF">2007-06-08T10:25:08Z</dcterms:modified>
  <cp:category/>
  <cp:version/>
  <cp:contentType/>
  <cp:contentStatus/>
</cp:coreProperties>
</file>